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0" windowWidth="14880" windowHeight="7350" activeTab="1"/>
  </bookViews>
  <sheets>
    <sheet name="Wheat" sheetId="1" r:id="rId1"/>
    <sheet name="Live Animal" sheetId="2" r:id="rId2"/>
  </sheets>
  <definedNames/>
  <calcPr fullCalcOnLoad="1"/>
</workbook>
</file>

<file path=xl/sharedStrings.xml><?xml version="1.0" encoding="utf-8"?>
<sst xmlns="http://schemas.openxmlformats.org/spreadsheetml/2006/main" count="276" uniqueCount="102">
  <si>
    <t>Wheat</t>
  </si>
  <si>
    <t>Beef Cattle</t>
  </si>
  <si>
    <t>Water Use Data Country 1</t>
  </si>
  <si>
    <t>Month</t>
  </si>
  <si>
    <t>Decade</t>
  </si>
  <si>
    <t>Stage</t>
  </si>
  <si>
    <t>Kc</t>
  </si>
  <si>
    <t>ETc</t>
  </si>
  <si>
    <t>Irr. Req.</t>
  </si>
  <si>
    <t>coeff</t>
  </si>
  <si>
    <t>mm/day</t>
  </si>
  <si>
    <t>mm/dec</t>
  </si>
  <si>
    <t>Aug</t>
  </si>
  <si>
    <t>Sep</t>
  </si>
  <si>
    <t>Oct</t>
  </si>
  <si>
    <t>Mid</t>
  </si>
  <si>
    <t>Nov</t>
  </si>
  <si>
    <t>Late</t>
  </si>
  <si>
    <t>Dec</t>
  </si>
  <si>
    <t>Etg</t>
  </si>
  <si>
    <t>Etb</t>
  </si>
  <si>
    <t>Steps</t>
  </si>
  <si>
    <t>Total</t>
  </si>
  <si>
    <t>Crop Coefficient</t>
  </si>
  <si>
    <t>Irrigation Requirement</t>
  </si>
  <si>
    <t>Green Water Evapo transpiration</t>
  </si>
  <si>
    <t>Blue Water Evapo transpiration</t>
  </si>
  <si>
    <t>2. Sum Green Water and Blue Water Evapotranspiration</t>
  </si>
  <si>
    <t>Etgreen</t>
  </si>
  <si>
    <t>Etblue</t>
  </si>
  <si>
    <t>Crop Development Stage</t>
  </si>
  <si>
    <t>Effective Rainfall</t>
  </si>
  <si>
    <t>1. Calculate the Green Water Evapotranspiration and Blue Water</t>
  </si>
  <si>
    <t>Evapotranspiration of Wheat</t>
  </si>
  <si>
    <t>Et</t>
  </si>
  <si>
    <t>CWUg</t>
  </si>
  <si>
    <t>CWUb</t>
  </si>
  <si>
    <t>CWU</t>
  </si>
  <si>
    <t>Y*</t>
  </si>
  <si>
    <t>WF g</t>
  </si>
  <si>
    <t>WF b</t>
  </si>
  <si>
    <t>WF total</t>
  </si>
  <si>
    <r>
      <t xml:space="preserve">3. Calculate Total Evapotranspiration </t>
    </r>
    <r>
      <rPr>
        <sz val="11"/>
        <color theme="1"/>
        <rFont val="Calibri"/>
        <family val="2"/>
      </rPr>
      <t>(Hint: Etg + Etb)</t>
    </r>
  </si>
  <si>
    <r>
      <rPr>
        <b/>
        <sz val="11"/>
        <color indexed="8"/>
        <rFont val="Calibri"/>
        <family val="2"/>
      </rPr>
      <t xml:space="preserve">9. Calculate the Total Water Footprint </t>
    </r>
    <r>
      <rPr>
        <sz val="11"/>
        <color theme="1"/>
        <rFont val="Calibri"/>
        <family val="2"/>
      </rPr>
      <t>(Hint: Sum of Green Water Footprint + Blue Water Footprint)</t>
    </r>
  </si>
  <si>
    <r>
      <rPr>
        <b/>
        <sz val="11"/>
        <color indexed="8"/>
        <rFont val="Calibri"/>
        <family val="2"/>
      </rPr>
      <t>8. Calculate the Blue Water Footprint</t>
    </r>
    <r>
      <rPr>
        <sz val="11"/>
        <color theme="1"/>
        <rFont val="Calibri"/>
        <family val="2"/>
      </rPr>
      <t xml:space="preserve"> (Hint: Blue Crop Water Use/ Crop Yield)</t>
    </r>
  </si>
  <si>
    <r>
      <rPr>
        <b/>
        <sz val="11"/>
        <color indexed="8"/>
        <rFont val="Calibri"/>
        <family val="2"/>
      </rPr>
      <t>7. Calculate the Green Water Footprint</t>
    </r>
    <r>
      <rPr>
        <sz val="11"/>
        <color theme="1"/>
        <rFont val="Calibri"/>
        <family val="2"/>
      </rPr>
      <t xml:space="preserve"> (Hint: Green Crop Water Use/ Crop Yield)</t>
    </r>
  </si>
  <si>
    <r>
      <t xml:space="preserve">4. Calculate Green Crop Water Use in m3/ha  </t>
    </r>
    <r>
      <rPr>
        <sz val="11"/>
        <color theme="1"/>
        <rFont val="Calibri"/>
        <family val="2"/>
      </rPr>
      <t>(Hint: Etg * 10)</t>
    </r>
  </si>
  <si>
    <r>
      <rPr>
        <b/>
        <sz val="11"/>
        <color indexed="8"/>
        <rFont val="Calibri"/>
        <family val="2"/>
      </rPr>
      <t xml:space="preserve">5. Calculate Blue Crop Water Use in m3/ha </t>
    </r>
    <r>
      <rPr>
        <sz val="11"/>
        <color theme="1"/>
        <rFont val="Calibri"/>
        <family val="2"/>
      </rPr>
      <t>(Hint: Etb* 10)</t>
    </r>
  </si>
  <si>
    <r>
      <t xml:space="preserve">6. Calculate Total Crop Water Use in m3/ha </t>
    </r>
    <r>
      <rPr>
        <sz val="11"/>
        <color theme="1"/>
        <rFont val="Calibri"/>
        <family val="2"/>
      </rPr>
      <t>(Hint CWUg + CWUb)</t>
    </r>
  </si>
  <si>
    <t>Crop Evapo transpiration</t>
  </si>
  <si>
    <t>Etc</t>
  </si>
  <si>
    <t>Reff</t>
  </si>
  <si>
    <t>(Hint: this gives us Etg and Etb over the full growing period over 3 decades)</t>
  </si>
  <si>
    <t>Crop Yield in tons/hectare in this sample area for Country 1 (Source: www.fao.org)</t>
  </si>
  <si>
    <t>Initial</t>
  </si>
  <si>
    <t>Development</t>
  </si>
  <si>
    <t>water from drinking</t>
  </si>
  <si>
    <t>+</t>
  </si>
  <si>
    <t>=</t>
  </si>
  <si>
    <t>m3/ton</t>
  </si>
  <si>
    <t>t</t>
  </si>
  <si>
    <t>m3</t>
  </si>
  <si>
    <t>Evapo transpiration</t>
  </si>
  <si>
    <t>m3/ha</t>
  </si>
  <si>
    <t>ton/ha</t>
  </si>
  <si>
    <t>mm</t>
  </si>
  <si>
    <t>Actual Irrigation</t>
  </si>
  <si>
    <t>Act. Irrig</t>
  </si>
  <si>
    <r>
      <rPr>
        <sz val="11"/>
        <rFont val="Calibri"/>
        <family val="2"/>
      </rPr>
      <t>(Hint: Etgreen = min (crop evapotranspiration, effective rainfall)</t>
    </r>
    <r>
      <rPr>
        <sz val="11"/>
        <color theme="1"/>
        <rFont val="Calibri"/>
        <family val="2"/>
      </rPr>
      <t xml:space="preserve">
</t>
    </r>
  </si>
  <si>
    <t xml:space="preserve">Sample Crop Water Requirements for Wheat in Country 1 over the growing period (Source: CROPWAT) </t>
  </si>
  <si>
    <t>Water Footprint live animal = WFdrink + WF service + WF feed</t>
  </si>
  <si>
    <t xml:space="preserve">WFa = </t>
  </si>
  <si>
    <t>water from service</t>
  </si>
  <si>
    <t>Data Provided:</t>
  </si>
  <si>
    <t>Water drunk by an adult bovine</t>
  </si>
  <si>
    <t>Water used to service adult bovine</t>
  </si>
  <si>
    <t>Init</t>
  </si>
  <si>
    <t>Jan</t>
  </si>
  <si>
    <t>Deve</t>
  </si>
  <si>
    <t>Feb</t>
  </si>
  <si>
    <t>Mar</t>
  </si>
  <si>
    <t>Apr</t>
  </si>
  <si>
    <t>May</t>
  </si>
  <si>
    <t>Jun</t>
  </si>
  <si>
    <t>Jul</t>
  </si>
  <si>
    <t xml:space="preserve">Live weight of an adult bovine </t>
  </si>
  <si>
    <t>weight of animal</t>
  </si>
  <si>
    <t xml:space="preserve">weight of animal </t>
  </si>
  <si>
    <t>Step 2: Data provided in your calculations above to determine the water footprint of a live animal</t>
  </si>
  <si>
    <t>Water Footprint of an animal</t>
  </si>
  <si>
    <t>Part 1: calculate water embedded in grass (which the cow eats)</t>
  </si>
  <si>
    <t>11. Fill in the boxes with the relevant data</t>
  </si>
  <si>
    <r>
      <rPr>
        <b/>
        <sz val="11"/>
        <color indexed="8"/>
        <rFont val="Calibri"/>
        <family val="2"/>
      </rPr>
      <t xml:space="preserve">10. Calculate the water embedded in the grass consumed by the animal </t>
    </r>
    <r>
      <rPr>
        <sz val="11"/>
        <color theme="1"/>
        <rFont val="Calibri"/>
        <family val="2"/>
      </rPr>
      <t>(Hint: WF of grass * grass consumption by average bovine)</t>
    </r>
  </si>
  <si>
    <t>water embedded in feed</t>
  </si>
  <si>
    <t>WE g</t>
  </si>
  <si>
    <t>12 Calculate the above to find the WF of a live animal</t>
  </si>
  <si>
    <t>ton</t>
  </si>
  <si>
    <t>Total grass consumption by bovine</t>
  </si>
  <si>
    <t>(Hint:  Etblue = min(irrigation requirement,actual irrigation)</t>
  </si>
  <si>
    <t>(Hint: this gives us Etg and Etb over the full growing period)</t>
  </si>
  <si>
    <t>(Hint:  Etblue = min(irrigation requirement, actual irrigation)</t>
  </si>
  <si>
    <t>Water Use Data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</si>
</sst>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/>
    </xf>
    <xf numFmtId="0" fontId="35" fillId="13" borderId="10" xfId="0" applyFont="1" applyFill="1" applyBorder="1" applyAlignment="1">
      <alignment/>
    </xf>
    <xf numFmtId="0" fontId="0" fillId="13" borderId="11" xfId="0" applyFill="1" applyBorder="1" applyAlignment="1">
      <alignment/>
    </xf>
    <xf numFmtId="0" fontId="0" fillId="13" borderId="12" xfId="0" applyFill="1" applyBorder="1" applyAlignment="1">
      <alignment/>
    </xf>
    <xf numFmtId="0" fontId="0" fillId="13" borderId="13" xfId="0" applyFill="1" applyBorder="1" applyAlignment="1">
      <alignment/>
    </xf>
    <xf numFmtId="0" fontId="0" fillId="13" borderId="14" xfId="0" applyFill="1" applyBorder="1" applyAlignment="1">
      <alignment/>
    </xf>
    <xf numFmtId="0" fontId="35" fillId="13" borderId="15" xfId="0" applyFont="1" applyFill="1" applyBorder="1" applyAlignment="1">
      <alignment/>
    </xf>
    <xf numFmtId="0" fontId="0" fillId="13" borderId="16" xfId="0" applyFill="1" applyBorder="1" applyAlignment="1">
      <alignment/>
    </xf>
    <xf numFmtId="0" fontId="0" fillId="13" borderId="17" xfId="0" applyFill="1" applyBorder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 wrapText="1"/>
    </xf>
    <xf numFmtId="0" fontId="0" fillId="13" borderId="18" xfId="0" applyFill="1" applyBorder="1" applyAlignment="1">
      <alignment/>
    </xf>
    <xf numFmtId="0" fontId="0" fillId="13" borderId="19" xfId="0" applyFill="1" applyBorder="1" applyAlignment="1">
      <alignment/>
    </xf>
    <xf numFmtId="0" fontId="0" fillId="13" borderId="20" xfId="0" applyFill="1" applyBorder="1" applyAlignment="1">
      <alignment/>
    </xf>
    <xf numFmtId="0" fontId="35" fillId="13" borderId="12" xfId="0" applyFont="1" applyFill="1" applyBorder="1" applyAlignment="1">
      <alignment/>
    </xf>
    <xf numFmtId="0" fontId="35" fillId="13" borderId="16" xfId="0" applyFont="1" applyFill="1" applyBorder="1" applyAlignment="1">
      <alignment/>
    </xf>
    <xf numFmtId="0" fontId="0" fillId="0" borderId="0" xfId="0" applyAlignment="1" quotePrefix="1">
      <alignment/>
    </xf>
    <xf numFmtId="0" fontId="0" fillId="13" borderId="21" xfId="0" applyFill="1" applyBorder="1" applyAlignment="1">
      <alignment/>
    </xf>
    <xf numFmtId="0" fontId="0" fillId="13" borderId="10" xfId="0" applyFill="1" applyBorder="1" applyAlignment="1">
      <alignment/>
    </xf>
    <xf numFmtId="0" fontId="0" fillId="0" borderId="0" xfId="0" applyFont="1" applyAlignment="1">
      <alignment/>
    </xf>
    <xf numFmtId="164" fontId="0" fillId="13" borderId="10" xfId="0" applyNumberFormat="1" applyFill="1" applyBorder="1" applyAlignment="1">
      <alignment/>
    </xf>
    <xf numFmtId="164" fontId="0" fillId="13" borderId="12" xfId="0" applyNumberFormat="1" applyFill="1" applyBorder="1" applyAlignment="1">
      <alignment/>
    </xf>
    <xf numFmtId="0" fontId="35" fillId="0" borderId="0" xfId="0" applyFont="1" applyFill="1" applyAlignment="1">
      <alignment/>
    </xf>
    <xf numFmtId="0" fontId="0" fillId="0" borderId="0" xfId="0" applyFill="1" applyAlignment="1">
      <alignment/>
    </xf>
    <xf numFmtId="0" fontId="35" fillId="13" borderId="13" xfId="0" applyFont="1" applyFill="1" applyBorder="1" applyAlignment="1">
      <alignment/>
    </xf>
    <xf numFmtId="164" fontId="35" fillId="13" borderId="14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2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19" borderId="20" xfId="0" applyFill="1" applyBorder="1" applyAlignment="1">
      <alignment/>
    </xf>
    <xf numFmtId="0" fontId="37" fillId="33" borderId="0" xfId="0" applyFont="1" applyFill="1" applyAlignment="1">
      <alignment/>
    </xf>
    <xf numFmtId="0" fontId="0" fillId="33" borderId="0" xfId="0" applyFill="1" applyAlignment="1">
      <alignment/>
    </xf>
    <xf numFmtId="0" fontId="35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22" xfId="0" applyFill="1" applyBorder="1" applyAlignment="1">
      <alignment horizontal="center" wrapText="1"/>
    </xf>
    <xf numFmtId="0" fontId="0" fillId="33" borderId="0" xfId="0" applyFill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 horizontal="center" vertical="top" wrapText="1"/>
    </xf>
    <xf numFmtId="0" fontId="0" fillId="33" borderId="0" xfId="0" applyFill="1" applyAlignment="1">
      <alignment wrapText="1"/>
    </xf>
    <xf numFmtId="0" fontId="0" fillId="19" borderId="22" xfId="0" applyFill="1" applyBorder="1" applyAlignment="1">
      <alignment horizontal="center" wrapText="1"/>
    </xf>
    <xf numFmtId="0" fontId="0" fillId="19" borderId="0" xfId="0" applyFill="1" applyAlignment="1">
      <alignment horizontal="center" vertical="top" wrapText="1"/>
    </xf>
    <xf numFmtId="164" fontId="0" fillId="19" borderId="22" xfId="0" applyNumberFormat="1" applyFill="1" applyBorder="1" applyAlignment="1">
      <alignment horizontal="center" wrapText="1"/>
    </xf>
    <xf numFmtId="1" fontId="0" fillId="19" borderId="20" xfId="0" applyNumberFormat="1" applyFill="1" applyBorder="1" applyAlignment="1">
      <alignment/>
    </xf>
    <xf numFmtId="0" fontId="0" fillId="0" borderId="22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PageLayoutView="0" workbookViewId="0" topLeftCell="A10">
      <selection activeCell="F4" sqref="F4"/>
    </sheetView>
  </sheetViews>
  <sheetFormatPr defaultColWidth="9.140625" defaultRowHeight="15"/>
  <cols>
    <col min="3" max="3" width="13.7109375" style="0" customWidth="1"/>
    <col min="4" max="4" width="11.28125" style="0" customWidth="1"/>
    <col min="5" max="5" width="13.140625" style="0" customWidth="1"/>
    <col min="6" max="6" width="12.57421875" style="0" customWidth="1"/>
    <col min="7" max="7" width="11.8515625" style="0" customWidth="1"/>
    <col min="8" max="8" width="13.57421875" style="0" customWidth="1"/>
    <col min="9" max="9" width="13.57421875" style="3" customWidth="1"/>
    <col min="11" max="11" width="14.8515625" style="0" customWidth="1"/>
    <col min="12" max="12" width="15.57421875" style="0" customWidth="1"/>
  </cols>
  <sheetData>
    <row r="1" ht="15">
      <c r="A1" s="2" t="s">
        <v>0</v>
      </c>
    </row>
    <row r="2" ht="15">
      <c r="A2" s="2" t="s">
        <v>101</v>
      </c>
    </row>
    <row r="3" s="3" customFormat="1" ht="15">
      <c r="A3" s="2"/>
    </row>
    <row r="4" s="3" customFormat="1" ht="15">
      <c r="A4" s="22" t="s">
        <v>69</v>
      </c>
    </row>
    <row r="5" spans="1:7" s="3" customFormat="1" ht="15">
      <c r="A5" s="22"/>
      <c r="B5" s="22"/>
      <c r="C5" s="22"/>
      <c r="D5" s="22"/>
      <c r="E5" s="25"/>
      <c r="F5" s="22"/>
      <c r="G5" s="22"/>
    </row>
    <row r="6" spans="3:21" ht="45">
      <c r="C6" s="13" t="s">
        <v>30</v>
      </c>
      <c r="D6" s="13" t="s">
        <v>23</v>
      </c>
      <c r="E6" s="13" t="s">
        <v>62</v>
      </c>
      <c r="F6" s="13" t="s">
        <v>49</v>
      </c>
      <c r="G6" s="13" t="s">
        <v>31</v>
      </c>
      <c r="H6" s="13" t="s">
        <v>24</v>
      </c>
      <c r="I6" s="13" t="s">
        <v>66</v>
      </c>
      <c r="K6" s="13" t="s">
        <v>25</v>
      </c>
      <c r="L6" s="13" t="s">
        <v>26</v>
      </c>
      <c r="N6" s="37" t="s">
        <v>21</v>
      </c>
      <c r="O6" s="38"/>
      <c r="P6" s="38"/>
      <c r="Q6" s="38"/>
      <c r="R6" s="38"/>
      <c r="S6" s="38"/>
      <c r="T6" s="38"/>
      <c r="U6" s="38"/>
    </row>
    <row r="7" spans="1:21" ht="15">
      <c r="A7" s="2" t="s">
        <v>3</v>
      </c>
      <c r="B7" s="2" t="s">
        <v>4</v>
      </c>
      <c r="C7" s="2" t="s">
        <v>5</v>
      </c>
      <c r="D7" s="2" t="s">
        <v>6</v>
      </c>
      <c r="E7" s="2" t="s">
        <v>50</v>
      </c>
      <c r="F7" s="2" t="s">
        <v>7</v>
      </c>
      <c r="G7" s="2" t="s">
        <v>51</v>
      </c>
      <c r="H7" s="2" t="s">
        <v>8</v>
      </c>
      <c r="I7" s="2" t="s">
        <v>67</v>
      </c>
      <c r="J7" s="3"/>
      <c r="K7" s="9" t="s">
        <v>28</v>
      </c>
      <c r="L7" s="4" t="s">
        <v>29</v>
      </c>
      <c r="N7" s="39" t="s">
        <v>32</v>
      </c>
      <c r="O7" s="38"/>
      <c r="P7" s="38"/>
      <c r="Q7" s="38"/>
      <c r="R7" s="38"/>
      <c r="S7" s="38"/>
      <c r="T7" s="38"/>
      <c r="U7" s="38"/>
    </row>
    <row r="8" spans="1:21" ht="15">
      <c r="A8" s="2"/>
      <c r="B8" s="2"/>
      <c r="C8" s="2"/>
      <c r="D8" s="2" t="s">
        <v>9</v>
      </c>
      <c r="E8" s="2" t="s">
        <v>10</v>
      </c>
      <c r="F8" s="2" t="s">
        <v>11</v>
      </c>
      <c r="G8" s="2" t="s">
        <v>11</v>
      </c>
      <c r="H8" s="2" t="s">
        <v>11</v>
      </c>
      <c r="I8" s="2" t="s">
        <v>11</v>
      </c>
      <c r="J8" s="3"/>
      <c r="K8" s="18" t="s">
        <v>11</v>
      </c>
      <c r="L8" s="17" t="s">
        <v>11</v>
      </c>
      <c r="N8" s="39" t="s">
        <v>33</v>
      </c>
      <c r="O8" s="38"/>
      <c r="P8" s="38"/>
      <c r="Q8" s="38"/>
      <c r="R8" s="38"/>
      <c r="S8" s="38"/>
      <c r="T8" s="38"/>
      <c r="U8" s="38"/>
    </row>
    <row r="9" spans="1:21" ht="15">
      <c r="A9" s="3" t="s">
        <v>12</v>
      </c>
      <c r="B9" s="3">
        <v>1</v>
      </c>
      <c r="C9" s="3" t="s">
        <v>54</v>
      </c>
      <c r="D9" s="3">
        <v>0.3</v>
      </c>
      <c r="E9" s="3">
        <v>1.62</v>
      </c>
      <c r="F9" s="3">
        <v>6.5</v>
      </c>
      <c r="G9" s="3">
        <v>12.3</v>
      </c>
      <c r="H9" s="3">
        <v>0</v>
      </c>
      <c r="I9" s="3">
        <v>0</v>
      </c>
      <c r="J9" s="3"/>
      <c r="K9" s="10">
        <f>MIN(F9:G9)</f>
        <v>6.5</v>
      </c>
      <c r="L9" s="6">
        <f>MIN(H9:I9)</f>
        <v>0</v>
      </c>
      <c r="N9" s="38"/>
      <c r="O9" s="38"/>
      <c r="P9" s="38"/>
      <c r="Q9" s="38"/>
      <c r="R9" s="38"/>
      <c r="S9" s="38"/>
      <c r="T9" s="38"/>
      <c r="U9" s="38"/>
    </row>
    <row r="10" spans="1:21" ht="15">
      <c r="A10" s="3" t="s">
        <v>12</v>
      </c>
      <c r="B10" s="3">
        <v>2</v>
      </c>
      <c r="C10" s="3" t="s">
        <v>54</v>
      </c>
      <c r="D10" s="3">
        <v>0.3</v>
      </c>
      <c r="E10" s="3">
        <v>1.49</v>
      </c>
      <c r="F10" s="3">
        <v>14.9</v>
      </c>
      <c r="G10" s="3">
        <v>32.4</v>
      </c>
      <c r="H10" s="3">
        <v>0</v>
      </c>
      <c r="I10" s="3">
        <v>0</v>
      </c>
      <c r="J10" s="3"/>
      <c r="K10" s="10">
        <f aca="true" t="shared" si="0" ref="K10:K20">MIN(F10:G10)</f>
        <v>14.9</v>
      </c>
      <c r="L10" s="6">
        <f aca="true" t="shared" si="1" ref="L10:L21">MIN(H10:I10)</f>
        <v>0</v>
      </c>
      <c r="N10" s="40" t="s">
        <v>68</v>
      </c>
      <c r="O10" s="38"/>
      <c r="P10" s="38"/>
      <c r="Q10" s="38"/>
      <c r="R10" s="38"/>
      <c r="S10" s="38"/>
      <c r="T10" s="38"/>
      <c r="U10" s="38"/>
    </row>
    <row r="11" spans="1:21" ht="15">
      <c r="A11" s="3" t="s">
        <v>12</v>
      </c>
      <c r="B11" s="3">
        <v>3</v>
      </c>
      <c r="C11" s="3" t="s">
        <v>54</v>
      </c>
      <c r="D11" s="3">
        <v>0.3</v>
      </c>
      <c r="E11" s="3">
        <v>1.59</v>
      </c>
      <c r="F11" s="3">
        <v>17.5</v>
      </c>
      <c r="G11" s="3">
        <v>27.8</v>
      </c>
      <c r="H11" s="3">
        <v>0</v>
      </c>
      <c r="I11" s="3">
        <v>0</v>
      </c>
      <c r="J11" s="3"/>
      <c r="K11" s="10">
        <f t="shared" si="0"/>
        <v>17.5</v>
      </c>
      <c r="L11" s="6">
        <f t="shared" si="1"/>
        <v>0</v>
      </c>
      <c r="N11" s="38" t="s">
        <v>100</v>
      </c>
      <c r="O11" s="38"/>
      <c r="P11" s="38"/>
      <c r="Q11" s="38"/>
      <c r="R11" s="38"/>
      <c r="S11" s="38"/>
      <c r="T11" s="38"/>
      <c r="U11" s="38"/>
    </row>
    <row r="12" spans="1:21" ht="15">
      <c r="A12" s="3" t="s">
        <v>13</v>
      </c>
      <c r="B12" s="3">
        <v>1</v>
      </c>
      <c r="C12" s="3" t="s">
        <v>55</v>
      </c>
      <c r="D12" s="3">
        <v>0.34</v>
      </c>
      <c r="E12" s="3">
        <v>1.97</v>
      </c>
      <c r="F12" s="3">
        <v>19.7</v>
      </c>
      <c r="G12" s="3">
        <v>22.6</v>
      </c>
      <c r="H12" s="3">
        <v>0</v>
      </c>
      <c r="I12" s="3">
        <v>0</v>
      </c>
      <c r="J12" s="3"/>
      <c r="K12" s="10">
        <f t="shared" si="0"/>
        <v>19.7</v>
      </c>
      <c r="L12" s="6">
        <f t="shared" si="1"/>
        <v>0</v>
      </c>
      <c r="N12" s="38"/>
      <c r="O12" s="38"/>
      <c r="P12" s="38"/>
      <c r="Q12" s="38"/>
      <c r="R12" s="38"/>
      <c r="S12" s="38"/>
      <c r="T12" s="38"/>
      <c r="U12" s="38"/>
    </row>
    <row r="13" spans="1:21" ht="15">
      <c r="A13" s="3" t="s">
        <v>13</v>
      </c>
      <c r="B13" s="3">
        <v>2</v>
      </c>
      <c r="C13" s="3" t="s">
        <v>55</v>
      </c>
      <c r="D13" s="3">
        <v>0.61</v>
      </c>
      <c r="E13" s="3">
        <v>3.68</v>
      </c>
      <c r="F13" s="3">
        <v>36.8</v>
      </c>
      <c r="G13" s="3">
        <v>18.8</v>
      </c>
      <c r="H13" s="3">
        <v>18</v>
      </c>
      <c r="I13" s="3">
        <v>0</v>
      </c>
      <c r="J13" s="3"/>
      <c r="K13" s="10">
        <f>MIN(F13:G13)</f>
        <v>18.8</v>
      </c>
      <c r="L13" s="6">
        <f t="shared" si="1"/>
        <v>0</v>
      </c>
      <c r="N13" s="38"/>
      <c r="O13" s="38"/>
      <c r="P13" s="38"/>
      <c r="Q13" s="38"/>
      <c r="R13" s="38"/>
      <c r="S13" s="38"/>
      <c r="T13" s="38"/>
      <c r="U13" s="38"/>
    </row>
    <row r="14" spans="1:21" ht="15">
      <c r="A14" s="3" t="s">
        <v>13</v>
      </c>
      <c r="B14" s="3">
        <v>3</v>
      </c>
      <c r="C14" s="3" t="s">
        <v>55</v>
      </c>
      <c r="D14" s="3">
        <v>0.91</v>
      </c>
      <c r="E14" s="3">
        <v>5.88</v>
      </c>
      <c r="F14" s="3">
        <v>58.8</v>
      </c>
      <c r="G14" s="3">
        <v>14.1</v>
      </c>
      <c r="H14" s="3">
        <v>44.7</v>
      </c>
      <c r="I14" s="3">
        <v>39.1</v>
      </c>
      <c r="J14" s="3"/>
      <c r="K14" s="10">
        <f t="shared" si="0"/>
        <v>14.1</v>
      </c>
      <c r="L14" s="6">
        <f t="shared" si="1"/>
        <v>39.1</v>
      </c>
      <c r="N14" s="38"/>
      <c r="O14" s="38"/>
      <c r="P14" s="38"/>
      <c r="Q14" s="38"/>
      <c r="R14" s="38"/>
      <c r="S14" s="38"/>
      <c r="T14" s="38"/>
      <c r="U14" s="38"/>
    </row>
    <row r="15" spans="1:21" ht="15">
      <c r="A15" s="3" t="s">
        <v>14</v>
      </c>
      <c r="B15" s="3">
        <v>1</v>
      </c>
      <c r="C15" s="3" t="s">
        <v>15</v>
      </c>
      <c r="D15" s="3">
        <v>1.16</v>
      </c>
      <c r="E15" s="3">
        <v>8.12</v>
      </c>
      <c r="F15" s="3">
        <v>81.2</v>
      </c>
      <c r="G15" s="3">
        <v>8.5</v>
      </c>
      <c r="H15" s="3">
        <v>72.7</v>
      </c>
      <c r="I15" s="3">
        <v>38.7</v>
      </c>
      <c r="J15" s="3"/>
      <c r="K15" s="10">
        <f t="shared" si="0"/>
        <v>8.5</v>
      </c>
      <c r="L15" s="6">
        <f t="shared" si="1"/>
        <v>38.7</v>
      </c>
      <c r="N15" s="38"/>
      <c r="O15" s="38"/>
      <c r="P15" s="38"/>
      <c r="Q15" s="38"/>
      <c r="R15" s="38"/>
      <c r="S15" s="38"/>
      <c r="T15" s="38"/>
      <c r="U15" s="38"/>
    </row>
    <row r="16" spans="1:21" ht="15">
      <c r="A16" s="3" t="s">
        <v>14</v>
      </c>
      <c r="B16" s="3">
        <v>2</v>
      </c>
      <c r="C16" s="3" t="s">
        <v>15</v>
      </c>
      <c r="D16" s="3">
        <v>1.19</v>
      </c>
      <c r="E16" s="3">
        <v>8.91</v>
      </c>
      <c r="F16" s="3">
        <v>89.1</v>
      </c>
      <c r="G16" s="3">
        <v>3.5</v>
      </c>
      <c r="H16" s="3">
        <v>85.6</v>
      </c>
      <c r="I16" s="3">
        <v>36</v>
      </c>
      <c r="J16" s="3"/>
      <c r="K16" s="10">
        <f t="shared" si="0"/>
        <v>3.5</v>
      </c>
      <c r="L16" s="6">
        <f t="shared" si="1"/>
        <v>36</v>
      </c>
      <c r="N16" s="38"/>
      <c r="O16" s="38"/>
      <c r="P16" s="38"/>
      <c r="Q16" s="38"/>
      <c r="R16" s="38"/>
      <c r="S16" s="38"/>
      <c r="T16" s="38"/>
      <c r="U16" s="38"/>
    </row>
    <row r="17" spans="1:21" ht="15">
      <c r="A17" s="3" t="s">
        <v>14</v>
      </c>
      <c r="B17" s="3">
        <v>3</v>
      </c>
      <c r="C17" s="3" t="s">
        <v>15</v>
      </c>
      <c r="D17" s="3">
        <v>1.19</v>
      </c>
      <c r="E17" s="3">
        <v>8.85</v>
      </c>
      <c r="F17" s="3">
        <v>97.4</v>
      </c>
      <c r="G17" s="3">
        <v>2.3</v>
      </c>
      <c r="H17" s="3">
        <v>95</v>
      </c>
      <c r="I17" s="3">
        <v>35.2</v>
      </c>
      <c r="J17" s="3"/>
      <c r="K17" s="10">
        <f t="shared" si="0"/>
        <v>2.3</v>
      </c>
      <c r="L17" s="6">
        <f t="shared" si="1"/>
        <v>35.2</v>
      </c>
      <c r="N17" s="38"/>
      <c r="O17" s="38"/>
      <c r="P17" s="38"/>
      <c r="Q17" s="38"/>
      <c r="R17" s="38"/>
      <c r="S17" s="38"/>
      <c r="T17" s="38"/>
      <c r="U17" s="38"/>
    </row>
    <row r="18" spans="1:21" ht="15">
      <c r="A18" s="3" t="s">
        <v>16</v>
      </c>
      <c r="B18" s="3">
        <v>1</v>
      </c>
      <c r="C18" s="3" t="s">
        <v>15</v>
      </c>
      <c r="D18" s="3">
        <v>1.19</v>
      </c>
      <c r="E18" s="3">
        <v>8.76</v>
      </c>
      <c r="F18" s="3">
        <v>87.6</v>
      </c>
      <c r="G18" s="3">
        <v>0.4</v>
      </c>
      <c r="H18" s="3">
        <v>87.2</v>
      </c>
      <c r="I18" s="3">
        <v>34.1</v>
      </c>
      <c r="J18" s="3"/>
      <c r="K18" s="10">
        <f t="shared" si="0"/>
        <v>0.4</v>
      </c>
      <c r="L18" s="6">
        <f t="shared" si="1"/>
        <v>34.1</v>
      </c>
      <c r="N18" s="38"/>
      <c r="O18" s="38"/>
      <c r="P18" s="38"/>
      <c r="Q18" s="38"/>
      <c r="R18" s="38"/>
      <c r="S18" s="38"/>
      <c r="T18" s="38"/>
      <c r="U18" s="38"/>
    </row>
    <row r="19" spans="1:21" ht="15">
      <c r="A19" s="3" t="s">
        <v>16</v>
      </c>
      <c r="B19" s="3">
        <v>2</v>
      </c>
      <c r="C19" s="3" t="s">
        <v>17</v>
      </c>
      <c r="D19" s="3">
        <v>1.13</v>
      </c>
      <c r="E19" s="3">
        <v>8.28</v>
      </c>
      <c r="F19" s="3">
        <v>82.8</v>
      </c>
      <c r="G19" s="3">
        <v>0</v>
      </c>
      <c r="H19" s="3">
        <v>82.8</v>
      </c>
      <c r="I19" s="3">
        <v>0</v>
      </c>
      <c r="J19" s="3"/>
      <c r="K19" s="10">
        <f t="shared" si="0"/>
        <v>0</v>
      </c>
      <c r="L19" s="6">
        <f t="shared" si="1"/>
        <v>0</v>
      </c>
      <c r="N19" s="38"/>
      <c r="O19" s="38"/>
      <c r="P19" s="38"/>
      <c r="Q19" s="38"/>
      <c r="R19" s="38"/>
      <c r="S19" s="38"/>
      <c r="T19" s="38"/>
      <c r="U19" s="38"/>
    </row>
    <row r="20" spans="1:21" ht="15">
      <c r="A20" s="3" t="s">
        <v>16</v>
      </c>
      <c r="B20" s="3">
        <v>3</v>
      </c>
      <c r="C20" s="3" t="s">
        <v>17</v>
      </c>
      <c r="D20" s="3">
        <v>0.85</v>
      </c>
      <c r="E20" s="3">
        <v>5.99</v>
      </c>
      <c r="F20" s="3">
        <v>59.9</v>
      </c>
      <c r="G20" s="3">
        <v>0</v>
      </c>
      <c r="H20" s="3">
        <v>59.9</v>
      </c>
      <c r="I20" s="3">
        <v>0</v>
      </c>
      <c r="J20" s="3"/>
      <c r="K20" s="10">
        <f t="shared" si="0"/>
        <v>0</v>
      </c>
      <c r="L20" s="6">
        <f t="shared" si="1"/>
        <v>0</v>
      </c>
      <c r="N20" s="38"/>
      <c r="O20" s="38"/>
      <c r="P20" s="38"/>
      <c r="Q20" s="38"/>
      <c r="R20" s="38"/>
      <c r="S20" s="38"/>
      <c r="T20" s="38"/>
      <c r="U20" s="38"/>
    </row>
    <row r="21" spans="1:21" ht="15">
      <c r="A21" s="3" t="s">
        <v>18</v>
      </c>
      <c r="B21" s="3">
        <v>1</v>
      </c>
      <c r="C21" s="3" t="s">
        <v>17</v>
      </c>
      <c r="D21" s="3">
        <v>0.55</v>
      </c>
      <c r="E21" s="3">
        <v>3.73</v>
      </c>
      <c r="F21" s="3">
        <v>37.3</v>
      </c>
      <c r="G21" s="3">
        <v>0</v>
      </c>
      <c r="H21" s="3">
        <v>37.3</v>
      </c>
      <c r="I21" s="3">
        <v>0</v>
      </c>
      <c r="J21" s="3"/>
      <c r="K21" s="10">
        <f>MIN(D21:I21)</f>
        <v>0</v>
      </c>
      <c r="L21" s="6">
        <f t="shared" si="1"/>
        <v>0</v>
      </c>
      <c r="N21" s="38"/>
      <c r="O21" s="38"/>
      <c r="P21" s="38"/>
      <c r="Q21" s="38"/>
      <c r="R21" s="38"/>
      <c r="S21" s="38"/>
      <c r="T21" s="38"/>
      <c r="U21" s="38"/>
    </row>
    <row r="22" spans="1:21" ht="15">
      <c r="A22" s="3" t="s">
        <v>18</v>
      </c>
      <c r="B22" s="3">
        <v>2</v>
      </c>
      <c r="C22" s="3" t="s">
        <v>17</v>
      </c>
      <c r="D22" s="3">
        <v>0.34</v>
      </c>
      <c r="E22" s="3">
        <v>2.23</v>
      </c>
      <c r="F22" s="3">
        <v>8.9</v>
      </c>
      <c r="G22" s="3">
        <v>0</v>
      </c>
      <c r="H22" s="3">
        <v>8.9</v>
      </c>
      <c r="I22" s="3">
        <v>0</v>
      </c>
      <c r="J22" s="3"/>
      <c r="K22" s="11">
        <f>IF(F22&lt;G22,F22,G22)</f>
        <v>0</v>
      </c>
      <c r="L22" s="11">
        <f>IF(H22&lt;I22,H22,I22)</f>
        <v>0</v>
      </c>
      <c r="N22" s="38"/>
      <c r="O22" s="38"/>
      <c r="P22" s="38"/>
      <c r="Q22" s="38"/>
      <c r="R22" s="38"/>
      <c r="S22" s="38"/>
      <c r="T22" s="38"/>
      <c r="U22" s="38"/>
    </row>
    <row r="23" spans="1:21" ht="15">
      <c r="A23" s="3"/>
      <c r="B23" s="3"/>
      <c r="C23" s="3"/>
      <c r="D23" s="3"/>
      <c r="E23" s="3"/>
      <c r="F23" s="3"/>
      <c r="G23" s="3"/>
      <c r="H23" s="3"/>
      <c r="J23" s="3"/>
      <c r="N23" s="38"/>
      <c r="O23" s="38"/>
      <c r="P23" s="38"/>
      <c r="Q23" s="38"/>
      <c r="R23" s="38"/>
      <c r="S23" s="38"/>
      <c r="T23" s="38"/>
      <c r="U23" s="38"/>
    </row>
    <row r="24" spans="1:21" ht="15">
      <c r="A24" s="2" t="s">
        <v>22</v>
      </c>
      <c r="B24" s="3"/>
      <c r="C24" s="3"/>
      <c r="D24" s="3"/>
      <c r="E24" s="3"/>
      <c r="F24" s="3">
        <v>698.6</v>
      </c>
      <c r="G24" s="3">
        <v>142.8</v>
      </c>
      <c r="H24" s="3">
        <v>592.3</v>
      </c>
      <c r="I24" s="3">
        <f>SUM(I9:I22)</f>
        <v>183.1</v>
      </c>
      <c r="J24" s="3"/>
      <c r="K24" s="16">
        <f>SUM(K9:K22)</f>
        <v>106.19999999999999</v>
      </c>
      <c r="L24" s="15">
        <f>SUM(L9:L22)</f>
        <v>183.1</v>
      </c>
      <c r="N24" s="39" t="s">
        <v>27</v>
      </c>
      <c r="O24" s="38"/>
      <c r="P24" s="38"/>
      <c r="Q24" s="38"/>
      <c r="R24" s="38"/>
      <c r="S24" s="38"/>
      <c r="T24" s="38"/>
      <c r="U24" s="38"/>
    </row>
    <row r="25" spans="14:21" ht="15">
      <c r="N25" s="41" t="s">
        <v>52</v>
      </c>
      <c r="O25" s="38"/>
      <c r="P25" s="38"/>
      <c r="Q25" s="38"/>
      <c r="R25" s="38"/>
      <c r="S25" s="38"/>
      <c r="T25" s="38"/>
      <c r="U25" s="38"/>
    </row>
    <row r="26" spans="14:21" ht="15">
      <c r="N26" s="38"/>
      <c r="O26" s="38"/>
      <c r="P26" s="38"/>
      <c r="Q26" s="38"/>
      <c r="R26" s="38"/>
      <c r="S26" s="38"/>
      <c r="T26" s="38"/>
      <c r="U26" s="38"/>
    </row>
    <row r="27" spans="1:11" ht="15">
      <c r="A27" s="19" t="s">
        <v>19</v>
      </c>
      <c r="B27" s="3">
        <f>K24</f>
        <v>106.19999999999999</v>
      </c>
      <c r="C27" t="s">
        <v>65</v>
      </c>
      <c r="D27" s="38"/>
      <c r="E27" s="38"/>
      <c r="F27" s="38"/>
      <c r="G27" s="38"/>
      <c r="H27" s="38"/>
      <c r="I27" s="38"/>
      <c r="J27" s="38"/>
      <c r="K27" s="38"/>
    </row>
    <row r="28" spans="1:11" ht="15">
      <c r="A28" s="3" t="s">
        <v>20</v>
      </c>
      <c r="B28" s="3">
        <f>L24</f>
        <v>183.1</v>
      </c>
      <c r="C28" t="s">
        <v>65</v>
      </c>
      <c r="D28" s="38"/>
      <c r="E28" s="38"/>
      <c r="F28" s="38"/>
      <c r="G28" s="38"/>
      <c r="H28" s="38"/>
      <c r="I28" s="38"/>
      <c r="J28" s="38"/>
      <c r="K28" s="38"/>
    </row>
    <row r="29" spans="1:11" ht="15">
      <c r="A29" s="14" t="s">
        <v>34</v>
      </c>
      <c r="B29" s="15">
        <f>B27+B28</f>
        <v>289.29999999999995</v>
      </c>
      <c r="C29" t="s">
        <v>65</v>
      </c>
      <c r="D29" s="39" t="s">
        <v>42</v>
      </c>
      <c r="E29" s="38"/>
      <c r="F29" s="38"/>
      <c r="G29" s="38"/>
      <c r="H29" s="38"/>
      <c r="I29" s="38"/>
      <c r="J29" s="38"/>
      <c r="K29" s="38"/>
    </row>
    <row r="30" spans="4:11" s="3" customFormat="1" ht="15">
      <c r="D30" s="39"/>
      <c r="E30" s="38"/>
      <c r="F30" s="38"/>
      <c r="G30" s="38"/>
      <c r="H30" s="38"/>
      <c r="I30" s="38"/>
      <c r="J30" s="38"/>
      <c r="K30" s="38"/>
    </row>
    <row r="31" spans="1:11" ht="15">
      <c r="A31" s="20" t="s">
        <v>35</v>
      </c>
      <c r="B31" s="21">
        <f>B27*10</f>
        <v>1062</v>
      </c>
      <c r="C31" t="s">
        <v>63</v>
      </c>
      <c r="D31" s="39" t="s">
        <v>46</v>
      </c>
      <c r="E31" s="38"/>
      <c r="F31" s="38"/>
      <c r="G31" s="38"/>
      <c r="H31" s="38"/>
      <c r="I31" s="38"/>
      <c r="J31" s="38"/>
      <c r="K31" s="38"/>
    </row>
    <row r="32" spans="1:11" ht="15">
      <c r="A32" s="5" t="s">
        <v>36</v>
      </c>
      <c r="B32" s="6">
        <f>B28*10</f>
        <v>1831</v>
      </c>
      <c r="C32" t="s">
        <v>63</v>
      </c>
      <c r="D32" s="38" t="s">
        <v>47</v>
      </c>
      <c r="E32" s="38"/>
      <c r="F32" s="38"/>
      <c r="G32" s="38"/>
      <c r="H32" s="38"/>
      <c r="I32" s="38"/>
      <c r="J32" s="38"/>
      <c r="K32" s="38"/>
    </row>
    <row r="33" spans="1:11" ht="15">
      <c r="A33" s="7" t="s">
        <v>37</v>
      </c>
      <c r="B33" s="8">
        <f>B31+B32</f>
        <v>2893</v>
      </c>
      <c r="C33" t="s">
        <v>63</v>
      </c>
      <c r="D33" s="39" t="s">
        <v>48</v>
      </c>
      <c r="E33" s="38"/>
      <c r="F33" s="38"/>
      <c r="G33" s="38"/>
      <c r="H33" s="38"/>
      <c r="I33" s="38"/>
      <c r="J33" s="38"/>
      <c r="K33" s="38"/>
    </row>
    <row r="34" spans="4:11" s="3" customFormat="1" ht="15">
      <c r="D34" s="39"/>
      <c r="E34" s="38"/>
      <c r="F34" s="38"/>
      <c r="G34" s="38"/>
      <c r="H34" s="38"/>
      <c r="I34" s="38"/>
      <c r="J34" s="38"/>
      <c r="K34" s="38"/>
    </row>
    <row r="35" spans="1:11" ht="15">
      <c r="A35" s="3" t="s">
        <v>38</v>
      </c>
      <c r="B35" s="3">
        <v>1.6</v>
      </c>
      <c r="C35" t="s">
        <v>64</v>
      </c>
      <c r="D35" s="41" t="s">
        <v>53</v>
      </c>
      <c r="E35" s="38"/>
      <c r="F35" s="38"/>
      <c r="G35" s="38"/>
      <c r="H35" s="38"/>
      <c r="I35" s="38"/>
      <c r="J35" s="39"/>
      <c r="K35" s="38"/>
    </row>
    <row r="36" spans="4:11" s="3" customFormat="1" ht="15">
      <c r="D36" s="38"/>
      <c r="E36" s="38"/>
      <c r="F36" s="38"/>
      <c r="G36" s="38"/>
      <c r="H36" s="38"/>
      <c r="I36" s="38"/>
      <c r="J36" s="38"/>
      <c r="K36" s="38"/>
    </row>
    <row r="37" spans="1:11" ht="15">
      <c r="A37" s="20" t="s">
        <v>39</v>
      </c>
      <c r="B37" s="23">
        <f>B31/$B$35</f>
        <v>663.75</v>
      </c>
      <c r="C37" t="s">
        <v>59</v>
      </c>
      <c r="D37" s="38" t="s">
        <v>45</v>
      </c>
      <c r="E37" s="38"/>
      <c r="F37" s="38"/>
      <c r="G37" s="38"/>
      <c r="H37" s="38"/>
      <c r="I37" s="38"/>
      <c r="J37" s="38"/>
      <c r="K37" s="38"/>
    </row>
    <row r="38" spans="1:11" ht="15">
      <c r="A38" s="5" t="s">
        <v>40</v>
      </c>
      <c r="B38" s="24">
        <f>B32/$B$35</f>
        <v>1144.375</v>
      </c>
      <c r="C38" t="s">
        <v>59</v>
      </c>
      <c r="D38" s="38" t="s">
        <v>44</v>
      </c>
      <c r="E38" s="38"/>
      <c r="F38" s="38"/>
      <c r="G38" s="38"/>
      <c r="H38" s="38"/>
      <c r="I38" s="38"/>
      <c r="J38" s="38"/>
      <c r="K38" s="38"/>
    </row>
    <row r="39" spans="1:11" ht="15">
      <c r="A39" s="27" t="s">
        <v>41</v>
      </c>
      <c r="B39" s="28">
        <f>SUM(B37:B38)</f>
        <v>1808.125</v>
      </c>
      <c r="C39" t="s">
        <v>59</v>
      </c>
      <c r="D39" s="38" t="s">
        <v>43</v>
      </c>
      <c r="E39" s="38"/>
      <c r="F39" s="38"/>
      <c r="G39" s="38"/>
      <c r="H39" s="38"/>
      <c r="I39" s="38"/>
      <c r="J39" s="38"/>
      <c r="K39" s="38"/>
    </row>
    <row r="40" spans="4:11" ht="15">
      <c r="D40" s="38"/>
      <c r="E40" s="38"/>
      <c r="F40" s="38"/>
      <c r="G40" s="38"/>
      <c r="H40" s="38"/>
      <c r="I40" s="38"/>
      <c r="J40" s="38"/>
      <c r="K40" s="38"/>
    </row>
    <row r="42" ht="15">
      <c r="C42" s="1"/>
    </row>
  </sheetData>
  <sheetProtection/>
  <printOptions/>
  <pageMargins left="0.7" right="0.7" top="0.75" bottom="0.75" header="0.3" footer="0.3"/>
  <pageSetup fitToHeight="1" fitToWidth="1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5"/>
  <sheetViews>
    <sheetView tabSelected="1" zoomScalePageLayoutView="0" workbookViewId="0" topLeftCell="A16">
      <selection activeCell="A2" sqref="A2"/>
    </sheetView>
  </sheetViews>
  <sheetFormatPr defaultColWidth="9.140625" defaultRowHeight="15"/>
  <cols>
    <col min="2" max="2" width="10.8515625" style="0" customWidth="1"/>
    <col min="3" max="3" width="13.140625" style="0" customWidth="1"/>
    <col min="4" max="4" width="11.421875" style="0" customWidth="1"/>
    <col min="5" max="5" width="13.00390625" style="0" customWidth="1"/>
    <col min="6" max="6" width="16.28125" style="0" customWidth="1"/>
    <col min="7" max="7" width="13.7109375" style="0" customWidth="1"/>
    <col min="8" max="8" width="13.7109375" style="3" customWidth="1"/>
    <col min="11" max="11" width="13.8515625" style="0" customWidth="1"/>
    <col min="12" max="12" width="12.57421875" style="0" customWidth="1"/>
  </cols>
  <sheetData>
    <row r="1" ht="15">
      <c r="A1" s="2" t="s">
        <v>1</v>
      </c>
    </row>
    <row r="2" ht="15">
      <c r="A2" s="2" t="s">
        <v>2</v>
      </c>
    </row>
    <row r="4" spans="1:7" ht="15">
      <c r="A4" s="38" t="s">
        <v>70</v>
      </c>
      <c r="B4" s="38"/>
      <c r="C4" s="38"/>
      <c r="D4" s="38"/>
      <c r="E4" s="38"/>
      <c r="F4" s="38"/>
      <c r="G4" s="38"/>
    </row>
    <row r="5" spans="1:7" s="3" customFormat="1" ht="15">
      <c r="A5" s="38"/>
      <c r="B5" s="38"/>
      <c r="C5" s="38"/>
      <c r="D5" s="38"/>
      <c r="E5" s="38"/>
      <c r="F5" s="38"/>
      <c r="G5" s="38"/>
    </row>
    <row r="6" spans="1:7" s="3" customFormat="1" ht="45">
      <c r="A6" s="38" t="s">
        <v>71</v>
      </c>
      <c r="B6" s="42" t="s">
        <v>56</v>
      </c>
      <c r="C6" s="43" t="s">
        <v>57</v>
      </c>
      <c r="D6" s="42" t="s">
        <v>72</v>
      </c>
      <c r="E6" s="44" t="s">
        <v>57</v>
      </c>
      <c r="F6" s="42" t="s">
        <v>93</v>
      </c>
      <c r="G6" s="38"/>
    </row>
    <row r="7" spans="1:7" s="30" customFormat="1" ht="30">
      <c r="A7" s="45"/>
      <c r="B7" s="46" t="s">
        <v>86</v>
      </c>
      <c r="C7" s="46"/>
      <c r="D7" s="46" t="s">
        <v>86</v>
      </c>
      <c r="E7" s="46"/>
      <c r="F7" s="46" t="s">
        <v>87</v>
      </c>
      <c r="G7" s="47"/>
    </row>
    <row r="8" spans="1:7" s="3" customFormat="1" ht="15">
      <c r="A8" s="38"/>
      <c r="B8" s="38"/>
      <c r="C8" s="38"/>
      <c r="D8" s="38"/>
      <c r="E8" s="38"/>
      <c r="F8" s="38"/>
      <c r="G8" s="38"/>
    </row>
    <row r="9" spans="1:7" s="3" customFormat="1" ht="15">
      <c r="A9" s="39" t="s">
        <v>73</v>
      </c>
      <c r="B9" s="38"/>
      <c r="C9" s="38"/>
      <c r="D9" s="38"/>
      <c r="E9" s="38"/>
      <c r="F9" s="38"/>
      <c r="G9" s="38"/>
    </row>
    <row r="10" spans="1:7" ht="15">
      <c r="A10" s="38" t="s">
        <v>85</v>
      </c>
      <c r="B10" s="38"/>
      <c r="C10" s="38"/>
      <c r="D10" s="38">
        <v>0.8</v>
      </c>
      <c r="E10" s="38" t="s">
        <v>60</v>
      </c>
      <c r="F10" s="38"/>
      <c r="G10" s="38"/>
    </row>
    <row r="11" spans="1:7" s="3" customFormat="1" ht="15">
      <c r="A11" s="38" t="s">
        <v>74</v>
      </c>
      <c r="B11" s="38"/>
      <c r="C11" s="38"/>
      <c r="D11" s="38">
        <v>83.3</v>
      </c>
      <c r="E11" s="38" t="s">
        <v>61</v>
      </c>
      <c r="F11" s="38"/>
      <c r="G11" s="38"/>
    </row>
    <row r="12" spans="1:7" ht="15">
      <c r="A12" s="41" t="s">
        <v>75</v>
      </c>
      <c r="B12" s="38"/>
      <c r="C12" s="38"/>
      <c r="D12" s="38">
        <v>15.3</v>
      </c>
      <c r="E12" s="38" t="s">
        <v>61</v>
      </c>
      <c r="F12" s="38"/>
      <c r="G12" s="38"/>
    </row>
    <row r="13" spans="1:7" s="3" customFormat="1" ht="15">
      <c r="A13" s="41" t="s">
        <v>97</v>
      </c>
      <c r="B13" s="38"/>
      <c r="C13" s="38"/>
      <c r="D13" s="38">
        <v>15</v>
      </c>
      <c r="E13" s="38" t="s">
        <v>96</v>
      </c>
      <c r="F13" s="38"/>
      <c r="G13" s="38"/>
    </row>
    <row r="14" spans="1:7" ht="15">
      <c r="A14" s="39"/>
      <c r="B14" s="38"/>
      <c r="C14" s="38"/>
      <c r="D14" s="38"/>
      <c r="E14" s="38"/>
      <c r="F14" s="38"/>
      <c r="G14" s="38"/>
    </row>
    <row r="15" spans="2:7" ht="15">
      <c r="B15" s="26"/>
      <c r="C15" s="26"/>
      <c r="D15" s="26"/>
      <c r="E15" s="26"/>
      <c r="F15" s="26"/>
      <c r="G15" s="26"/>
    </row>
    <row r="16" s="3" customFormat="1" ht="15">
      <c r="A16" s="12"/>
    </row>
    <row r="17" spans="3:21" s="3" customFormat="1" ht="49.5" customHeight="1">
      <c r="C17" s="13" t="s">
        <v>30</v>
      </c>
      <c r="D17" s="13" t="s">
        <v>23</v>
      </c>
      <c r="E17" s="13" t="s">
        <v>62</v>
      </c>
      <c r="F17" s="13" t="s">
        <v>49</v>
      </c>
      <c r="G17" s="13" t="s">
        <v>31</v>
      </c>
      <c r="H17" s="13" t="s">
        <v>24</v>
      </c>
      <c r="I17" s="13" t="s">
        <v>66</v>
      </c>
      <c r="K17" s="13" t="s">
        <v>25</v>
      </c>
      <c r="L17" s="13" t="s">
        <v>26</v>
      </c>
      <c r="N17" s="37" t="s">
        <v>90</v>
      </c>
      <c r="O17" s="38"/>
      <c r="P17" s="38"/>
      <c r="Q17" s="38"/>
      <c r="R17" s="38"/>
      <c r="S17" s="38"/>
      <c r="T17" s="38"/>
      <c r="U17" s="38"/>
    </row>
    <row r="18" spans="1:21" ht="15">
      <c r="A18" s="2" t="s">
        <v>3</v>
      </c>
      <c r="B18" s="2" t="s">
        <v>4</v>
      </c>
      <c r="C18" s="2" t="s">
        <v>5</v>
      </c>
      <c r="D18" s="2" t="s">
        <v>6</v>
      </c>
      <c r="E18" s="2" t="s">
        <v>50</v>
      </c>
      <c r="F18" s="2" t="s">
        <v>7</v>
      </c>
      <c r="G18" s="2" t="s">
        <v>51</v>
      </c>
      <c r="H18" s="2" t="s">
        <v>8</v>
      </c>
      <c r="I18" s="2" t="s">
        <v>67</v>
      </c>
      <c r="K18" s="9" t="s">
        <v>28</v>
      </c>
      <c r="L18" s="4" t="s">
        <v>29</v>
      </c>
      <c r="N18" s="38"/>
      <c r="O18" s="38"/>
      <c r="P18" s="38"/>
      <c r="Q18" s="38"/>
      <c r="R18" s="38"/>
      <c r="S18" s="38"/>
      <c r="T18" s="38"/>
      <c r="U18" s="38"/>
    </row>
    <row r="19" spans="1:21" ht="15">
      <c r="A19" s="2"/>
      <c r="B19" s="2"/>
      <c r="C19" s="2"/>
      <c r="D19" s="2" t="s">
        <v>9</v>
      </c>
      <c r="E19" s="2" t="s">
        <v>10</v>
      </c>
      <c r="F19" s="2" t="s">
        <v>11</v>
      </c>
      <c r="G19" s="2" t="s">
        <v>11</v>
      </c>
      <c r="H19" s="2" t="s">
        <v>11</v>
      </c>
      <c r="I19" s="2" t="s">
        <v>11</v>
      </c>
      <c r="K19" s="18" t="s">
        <v>11</v>
      </c>
      <c r="L19" s="17" t="s">
        <v>11</v>
      </c>
      <c r="N19" s="37" t="s">
        <v>21</v>
      </c>
      <c r="O19" s="38"/>
      <c r="P19" s="38"/>
      <c r="Q19" s="38"/>
      <c r="R19" s="38"/>
      <c r="S19" s="38"/>
      <c r="T19" s="38"/>
      <c r="U19" s="38"/>
    </row>
    <row r="20" spans="1:21" ht="15">
      <c r="A20" s="3" t="s">
        <v>12</v>
      </c>
      <c r="B20" s="3">
        <v>1</v>
      </c>
      <c r="C20" s="3" t="s">
        <v>76</v>
      </c>
      <c r="D20" s="3">
        <v>0.87</v>
      </c>
      <c r="E20" s="3">
        <v>4.7</v>
      </c>
      <c r="F20" s="3">
        <v>32.9</v>
      </c>
      <c r="G20" s="3">
        <v>21.6</v>
      </c>
      <c r="H20" s="3">
        <v>0</v>
      </c>
      <c r="I20" s="3">
        <v>0</v>
      </c>
      <c r="K20" s="10">
        <f>IF(F20&lt;G20,F20,G20)</f>
        <v>21.6</v>
      </c>
      <c r="L20" s="6">
        <f>IF(H20&lt;I20,H20,I20)</f>
        <v>0</v>
      </c>
      <c r="N20" s="39" t="s">
        <v>32</v>
      </c>
      <c r="O20" s="38"/>
      <c r="P20" s="38"/>
      <c r="Q20" s="38"/>
      <c r="R20" s="38"/>
      <c r="S20" s="38"/>
      <c r="T20" s="38"/>
      <c r="U20" s="38"/>
    </row>
    <row r="21" spans="1:21" ht="15">
      <c r="A21" s="3" t="s">
        <v>12</v>
      </c>
      <c r="B21" s="3">
        <v>2</v>
      </c>
      <c r="C21" s="3" t="s">
        <v>76</v>
      </c>
      <c r="D21" s="3">
        <v>0.8</v>
      </c>
      <c r="E21" s="3">
        <v>3.97</v>
      </c>
      <c r="F21" s="3">
        <v>39.7</v>
      </c>
      <c r="G21" s="3">
        <v>32.4</v>
      </c>
      <c r="H21" s="3">
        <v>7.3</v>
      </c>
      <c r="I21" s="3">
        <v>0</v>
      </c>
      <c r="K21" s="10">
        <f>IF(F21&lt;G21,F21,G21)</f>
        <v>32.4</v>
      </c>
      <c r="L21" s="6">
        <f aca="true" t="shared" si="0" ref="L21:L56">IF(H21&lt;I21,H21,I21)</f>
        <v>0</v>
      </c>
      <c r="N21" s="39" t="s">
        <v>33</v>
      </c>
      <c r="O21" s="38"/>
      <c r="P21" s="38"/>
      <c r="Q21" s="38"/>
      <c r="R21" s="38"/>
      <c r="S21" s="38"/>
      <c r="T21" s="38"/>
      <c r="U21" s="38"/>
    </row>
    <row r="22" spans="1:21" ht="15">
      <c r="A22" s="3" t="s">
        <v>12</v>
      </c>
      <c r="B22" s="3">
        <v>3</v>
      </c>
      <c r="C22" s="3" t="s">
        <v>76</v>
      </c>
      <c r="D22" s="3">
        <v>0.8</v>
      </c>
      <c r="E22" s="3">
        <v>4.25</v>
      </c>
      <c r="F22" s="3">
        <v>46.7</v>
      </c>
      <c r="G22" s="3">
        <v>27.8</v>
      </c>
      <c r="H22" s="3">
        <v>19</v>
      </c>
      <c r="I22" s="3">
        <v>0</v>
      </c>
      <c r="K22" s="10">
        <f aca="true" t="shared" si="1" ref="K22:K56">IF(F22&lt;G22,F22,G22)</f>
        <v>27.8</v>
      </c>
      <c r="L22" s="6">
        <f t="shared" si="0"/>
        <v>0</v>
      </c>
      <c r="N22" s="40" t="s">
        <v>68</v>
      </c>
      <c r="O22" s="38"/>
      <c r="P22" s="38"/>
      <c r="Q22" s="38"/>
      <c r="R22" s="38"/>
      <c r="S22" s="38"/>
      <c r="T22" s="38"/>
      <c r="U22" s="38"/>
    </row>
    <row r="23" spans="1:21" ht="15">
      <c r="A23" s="3" t="s">
        <v>13</v>
      </c>
      <c r="B23" s="3">
        <v>1</v>
      </c>
      <c r="C23" s="3" t="s">
        <v>76</v>
      </c>
      <c r="D23" s="3">
        <v>0.8</v>
      </c>
      <c r="E23" s="3">
        <v>4.58</v>
      </c>
      <c r="F23" s="3">
        <v>45.8</v>
      </c>
      <c r="G23" s="3">
        <v>22.6</v>
      </c>
      <c r="H23" s="3">
        <v>23.2</v>
      </c>
      <c r="I23" s="3">
        <v>0</v>
      </c>
      <c r="K23" s="10">
        <f t="shared" si="1"/>
        <v>22.6</v>
      </c>
      <c r="L23" s="6">
        <f t="shared" si="0"/>
        <v>0</v>
      </c>
      <c r="N23" s="38" t="s">
        <v>98</v>
      </c>
      <c r="O23" s="38"/>
      <c r="P23" s="38"/>
      <c r="Q23" s="38"/>
      <c r="R23" s="38"/>
      <c r="S23" s="38"/>
      <c r="T23" s="38"/>
      <c r="U23" s="38"/>
    </row>
    <row r="24" spans="1:21" ht="15">
      <c r="A24" s="3" t="s">
        <v>13</v>
      </c>
      <c r="B24" s="3">
        <v>2</v>
      </c>
      <c r="C24" s="3" t="s">
        <v>76</v>
      </c>
      <c r="D24" s="3">
        <v>0.8</v>
      </c>
      <c r="E24" s="3">
        <v>4.81</v>
      </c>
      <c r="F24" s="3">
        <v>48.1</v>
      </c>
      <c r="G24" s="3">
        <v>18.8</v>
      </c>
      <c r="H24" s="3">
        <v>29.3</v>
      </c>
      <c r="I24" s="3">
        <v>0</v>
      </c>
      <c r="K24" s="10">
        <f t="shared" si="1"/>
        <v>18.8</v>
      </c>
      <c r="L24" s="6">
        <f t="shared" si="0"/>
        <v>0</v>
      </c>
      <c r="N24" s="38"/>
      <c r="O24" s="38"/>
      <c r="P24" s="38"/>
      <c r="Q24" s="38"/>
      <c r="R24" s="38"/>
      <c r="S24" s="38"/>
      <c r="T24" s="38"/>
      <c r="U24" s="38"/>
    </row>
    <row r="25" spans="1:21" ht="15">
      <c r="A25" s="3" t="s">
        <v>13</v>
      </c>
      <c r="B25" s="3">
        <v>3</v>
      </c>
      <c r="C25" s="3" t="s">
        <v>76</v>
      </c>
      <c r="D25" s="3">
        <v>0.8</v>
      </c>
      <c r="E25" s="3">
        <v>5.18</v>
      </c>
      <c r="F25" s="3">
        <v>51.8</v>
      </c>
      <c r="G25" s="3">
        <v>14.1</v>
      </c>
      <c r="H25" s="3">
        <v>37.7</v>
      </c>
      <c r="I25" s="3">
        <v>0</v>
      </c>
      <c r="K25" s="10">
        <f t="shared" si="1"/>
        <v>14.1</v>
      </c>
      <c r="L25" s="6">
        <f t="shared" si="0"/>
        <v>0</v>
      </c>
      <c r="N25" s="38"/>
      <c r="O25" s="38"/>
      <c r="P25" s="38"/>
      <c r="Q25" s="38"/>
      <c r="R25" s="38"/>
      <c r="S25" s="38"/>
      <c r="T25" s="38"/>
      <c r="U25" s="38"/>
    </row>
    <row r="26" spans="1:21" ht="15">
      <c r="A26" s="3" t="s">
        <v>14</v>
      </c>
      <c r="B26" s="3">
        <v>1</v>
      </c>
      <c r="C26" s="3" t="s">
        <v>76</v>
      </c>
      <c r="D26" s="3">
        <v>0.8</v>
      </c>
      <c r="E26" s="3">
        <v>5.59</v>
      </c>
      <c r="F26" s="3">
        <v>55.9</v>
      </c>
      <c r="G26" s="3">
        <v>8.5</v>
      </c>
      <c r="H26" s="3">
        <v>47.4</v>
      </c>
      <c r="I26" s="3">
        <v>0</v>
      </c>
      <c r="K26" s="10">
        <f>IF(F26&lt;G26,F26,G26)</f>
        <v>8.5</v>
      </c>
      <c r="L26" s="6">
        <f t="shared" si="0"/>
        <v>0</v>
      </c>
      <c r="N26" s="38"/>
      <c r="O26" s="53"/>
      <c r="P26" s="38"/>
      <c r="Q26" s="38"/>
      <c r="R26" s="38"/>
      <c r="S26" s="38"/>
      <c r="T26" s="38"/>
      <c r="U26" s="38"/>
    </row>
    <row r="27" spans="1:21" ht="15">
      <c r="A27" s="3" t="s">
        <v>14</v>
      </c>
      <c r="B27" s="3">
        <v>2</v>
      </c>
      <c r="C27" s="3" t="s">
        <v>76</v>
      </c>
      <c r="D27" s="3">
        <v>0.8</v>
      </c>
      <c r="E27" s="3">
        <v>5.98</v>
      </c>
      <c r="F27" s="3">
        <v>59.8</v>
      </c>
      <c r="G27" s="3">
        <v>3.5</v>
      </c>
      <c r="H27" s="3">
        <v>56.3</v>
      </c>
      <c r="I27" s="3">
        <v>0</v>
      </c>
      <c r="K27" s="10">
        <f t="shared" si="1"/>
        <v>3.5</v>
      </c>
      <c r="L27" s="6">
        <f t="shared" si="0"/>
        <v>0</v>
      </c>
      <c r="N27" s="38"/>
      <c r="O27" s="38"/>
      <c r="P27" s="38"/>
      <c r="Q27" s="38"/>
      <c r="R27" s="38"/>
      <c r="S27" s="38"/>
      <c r="T27" s="38"/>
      <c r="U27" s="38"/>
    </row>
    <row r="28" spans="1:21" ht="15">
      <c r="A28" s="3" t="s">
        <v>14</v>
      </c>
      <c r="B28" s="3">
        <v>3</v>
      </c>
      <c r="C28" s="3" t="s">
        <v>76</v>
      </c>
      <c r="D28" s="3">
        <v>0.8</v>
      </c>
      <c r="E28" s="3">
        <v>5.94</v>
      </c>
      <c r="F28" s="3">
        <v>65.4</v>
      </c>
      <c r="G28" s="3">
        <v>2.3</v>
      </c>
      <c r="H28" s="3">
        <v>63</v>
      </c>
      <c r="I28" s="3">
        <v>0</v>
      </c>
      <c r="K28" s="10">
        <f t="shared" si="1"/>
        <v>2.3</v>
      </c>
      <c r="L28" s="6">
        <f t="shared" si="0"/>
        <v>0</v>
      </c>
      <c r="N28" s="38"/>
      <c r="O28" s="38"/>
      <c r="P28" s="38"/>
      <c r="Q28" s="38"/>
      <c r="R28" s="38"/>
      <c r="S28" s="38"/>
      <c r="T28" s="38"/>
      <c r="U28" s="38"/>
    </row>
    <row r="29" spans="1:21" ht="15">
      <c r="A29" s="3" t="s">
        <v>16</v>
      </c>
      <c r="B29" s="3">
        <v>1</v>
      </c>
      <c r="C29" s="3" t="s">
        <v>76</v>
      </c>
      <c r="D29" s="3">
        <v>0.8</v>
      </c>
      <c r="E29" s="3">
        <v>5.88</v>
      </c>
      <c r="F29" s="3">
        <v>58.8</v>
      </c>
      <c r="G29" s="3">
        <v>0.4</v>
      </c>
      <c r="H29" s="3">
        <v>58.4</v>
      </c>
      <c r="I29" s="3">
        <v>0</v>
      </c>
      <c r="K29" s="10">
        <f t="shared" si="1"/>
        <v>0.4</v>
      </c>
      <c r="L29" s="6">
        <f t="shared" si="0"/>
        <v>0</v>
      </c>
      <c r="N29" s="38"/>
      <c r="O29" s="38"/>
      <c r="P29" s="38"/>
      <c r="Q29" s="38"/>
      <c r="R29" s="38"/>
      <c r="S29" s="38"/>
      <c r="T29" s="38"/>
      <c r="U29" s="38"/>
    </row>
    <row r="30" spans="1:21" ht="15">
      <c r="A30" s="3" t="s">
        <v>16</v>
      </c>
      <c r="B30" s="3">
        <v>2</v>
      </c>
      <c r="C30" s="3" t="s">
        <v>76</v>
      </c>
      <c r="D30" s="3">
        <v>0.8</v>
      </c>
      <c r="E30" s="3">
        <v>5.87</v>
      </c>
      <c r="F30" s="3">
        <v>58.7</v>
      </c>
      <c r="G30" s="3">
        <v>0</v>
      </c>
      <c r="H30" s="3">
        <v>58.7</v>
      </c>
      <c r="I30" s="3">
        <v>0</v>
      </c>
      <c r="K30" s="10">
        <f t="shared" si="1"/>
        <v>0</v>
      </c>
      <c r="L30" s="6">
        <f t="shared" si="0"/>
        <v>0</v>
      </c>
      <c r="N30" s="38"/>
      <c r="O30" s="38"/>
      <c r="P30" s="38"/>
      <c r="Q30" s="38"/>
      <c r="R30" s="38"/>
      <c r="S30" s="38"/>
      <c r="T30" s="38"/>
      <c r="U30" s="38"/>
    </row>
    <row r="31" spans="1:21" ht="15">
      <c r="A31" s="3" t="s">
        <v>16</v>
      </c>
      <c r="B31" s="3">
        <v>3</v>
      </c>
      <c r="C31" s="3" t="s">
        <v>76</v>
      </c>
      <c r="D31" s="3">
        <v>0.8</v>
      </c>
      <c r="E31" s="3">
        <v>5.64</v>
      </c>
      <c r="F31" s="3">
        <v>56.4</v>
      </c>
      <c r="G31" s="3">
        <v>0</v>
      </c>
      <c r="H31" s="3">
        <v>56.3</v>
      </c>
      <c r="I31" s="3">
        <v>0</v>
      </c>
      <c r="K31" s="10">
        <f t="shared" si="1"/>
        <v>0</v>
      </c>
      <c r="L31" s="6">
        <f t="shared" si="0"/>
        <v>0</v>
      </c>
      <c r="N31" s="38"/>
      <c r="O31" s="38"/>
      <c r="P31" s="38"/>
      <c r="Q31" s="38"/>
      <c r="R31" s="38"/>
      <c r="S31" s="38"/>
      <c r="T31" s="38"/>
      <c r="U31" s="38"/>
    </row>
    <row r="32" spans="1:21" ht="15">
      <c r="A32" s="3" t="s">
        <v>18</v>
      </c>
      <c r="B32" s="3">
        <v>1</v>
      </c>
      <c r="C32" s="3" t="s">
        <v>76</v>
      </c>
      <c r="D32" s="3">
        <v>0.8</v>
      </c>
      <c r="E32" s="3">
        <v>5.4</v>
      </c>
      <c r="F32" s="3">
        <v>54</v>
      </c>
      <c r="G32" s="3">
        <v>0</v>
      </c>
      <c r="H32" s="3">
        <v>54</v>
      </c>
      <c r="I32" s="3">
        <v>0</v>
      </c>
      <c r="K32" s="10">
        <f t="shared" si="1"/>
        <v>0</v>
      </c>
      <c r="L32" s="6">
        <f t="shared" si="0"/>
        <v>0</v>
      </c>
      <c r="N32" s="38"/>
      <c r="O32" s="38"/>
      <c r="P32" s="38"/>
      <c r="Q32" s="38"/>
      <c r="R32" s="38"/>
      <c r="S32" s="38"/>
      <c r="T32" s="38"/>
      <c r="U32" s="38"/>
    </row>
    <row r="33" spans="1:21" ht="15">
      <c r="A33" s="3" t="s">
        <v>18</v>
      </c>
      <c r="B33" s="3">
        <v>2</v>
      </c>
      <c r="C33" s="3" t="s">
        <v>76</v>
      </c>
      <c r="D33" s="3">
        <v>0.8</v>
      </c>
      <c r="E33" s="3">
        <v>5.17</v>
      </c>
      <c r="F33" s="3">
        <v>51.7</v>
      </c>
      <c r="G33" s="3">
        <v>0</v>
      </c>
      <c r="H33" s="3">
        <v>51.7</v>
      </c>
      <c r="I33" s="3">
        <v>0</v>
      </c>
      <c r="K33" s="10">
        <f t="shared" si="1"/>
        <v>0</v>
      </c>
      <c r="L33" s="6">
        <f t="shared" si="0"/>
        <v>0</v>
      </c>
      <c r="N33" s="38"/>
      <c r="O33" s="38"/>
      <c r="P33" s="38"/>
      <c r="Q33" s="38"/>
      <c r="R33" s="38"/>
      <c r="S33" s="38"/>
      <c r="T33" s="38"/>
      <c r="U33" s="38"/>
    </row>
    <row r="34" spans="1:21" ht="15">
      <c r="A34" s="3" t="s">
        <v>18</v>
      </c>
      <c r="B34" s="3">
        <v>3</v>
      </c>
      <c r="C34" s="3" t="s">
        <v>76</v>
      </c>
      <c r="D34" s="3">
        <v>0.8</v>
      </c>
      <c r="E34" s="3">
        <v>5.09</v>
      </c>
      <c r="F34" s="3">
        <v>56</v>
      </c>
      <c r="G34" s="3">
        <v>0</v>
      </c>
      <c r="H34" s="3">
        <v>56</v>
      </c>
      <c r="I34" s="3">
        <v>0</v>
      </c>
      <c r="K34" s="10">
        <f t="shared" si="1"/>
        <v>0</v>
      </c>
      <c r="L34" s="6">
        <f t="shared" si="0"/>
        <v>0</v>
      </c>
      <c r="N34" s="38"/>
      <c r="O34" s="38"/>
      <c r="P34" s="38"/>
      <c r="Q34" s="38"/>
      <c r="R34" s="38"/>
      <c r="S34" s="38"/>
      <c r="T34" s="38"/>
      <c r="U34" s="38"/>
    </row>
    <row r="35" spans="1:21" ht="15">
      <c r="A35" s="3" t="s">
        <v>77</v>
      </c>
      <c r="B35" s="3">
        <v>1</v>
      </c>
      <c r="C35" s="3" t="s">
        <v>78</v>
      </c>
      <c r="D35" s="3">
        <v>0.81</v>
      </c>
      <c r="E35" s="3">
        <v>4.97</v>
      </c>
      <c r="F35" s="3">
        <v>49.7</v>
      </c>
      <c r="G35" s="3">
        <v>0</v>
      </c>
      <c r="H35" s="3">
        <v>49.7</v>
      </c>
      <c r="I35" s="3">
        <v>0</v>
      </c>
      <c r="K35" s="10">
        <f t="shared" si="1"/>
        <v>0</v>
      </c>
      <c r="L35" s="6">
        <f t="shared" si="0"/>
        <v>0</v>
      </c>
      <c r="N35" s="38"/>
      <c r="O35" s="38"/>
      <c r="P35" s="38"/>
      <c r="Q35" s="38"/>
      <c r="R35" s="38"/>
      <c r="S35" s="38"/>
      <c r="T35" s="38"/>
      <c r="U35" s="38"/>
    </row>
    <row r="36" spans="1:21" ht="15">
      <c r="A36" s="3" t="s">
        <v>77</v>
      </c>
      <c r="B36" s="3">
        <v>2</v>
      </c>
      <c r="C36" s="3" t="s">
        <v>78</v>
      </c>
      <c r="D36" s="3">
        <v>0.83</v>
      </c>
      <c r="E36" s="3">
        <v>4.96</v>
      </c>
      <c r="F36" s="3">
        <v>49.6</v>
      </c>
      <c r="G36" s="3">
        <v>0</v>
      </c>
      <c r="H36" s="3">
        <v>49.6</v>
      </c>
      <c r="I36" s="3">
        <v>0</v>
      </c>
      <c r="K36" s="10">
        <f t="shared" si="1"/>
        <v>0</v>
      </c>
      <c r="L36" s="6">
        <f t="shared" si="0"/>
        <v>0</v>
      </c>
      <c r="N36" s="38"/>
      <c r="O36" s="38"/>
      <c r="P36" s="38"/>
      <c r="Q36" s="38"/>
      <c r="R36" s="38"/>
      <c r="S36" s="38"/>
      <c r="T36" s="38"/>
      <c r="U36" s="38"/>
    </row>
    <row r="37" spans="1:21" ht="15">
      <c r="A37" s="3" t="s">
        <v>77</v>
      </c>
      <c r="B37" s="3">
        <v>3</v>
      </c>
      <c r="C37" s="3" t="s">
        <v>78</v>
      </c>
      <c r="D37" s="3">
        <v>0.85</v>
      </c>
      <c r="E37" s="3">
        <v>5.52</v>
      </c>
      <c r="F37" s="3">
        <v>60.7</v>
      </c>
      <c r="G37" s="3">
        <v>0</v>
      </c>
      <c r="H37" s="3">
        <v>60.7</v>
      </c>
      <c r="I37" s="3">
        <v>0</v>
      </c>
      <c r="K37" s="10">
        <f t="shared" si="1"/>
        <v>0</v>
      </c>
      <c r="L37" s="6">
        <f t="shared" si="0"/>
        <v>0</v>
      </c>
      <c r="N37" s="38"/>
      <c r="O37" s="38"/>
      <c r="P37" s="38"/>
      <c r="Q37" s="38"/>
      <c r="R37" s="38"/>
      <c r="S37" s="38"/>
      <c r="T37" s="38"/>
      <c r="U37" s="38"/>
    </row>
    <row r="38" spans="1:21" ht="15">
      <c r="A38" s="3" t="s">
        <v>79</v>
      </c>
      <c r="B38" s="3">
        <v>1</v>
      </c>
      <c r="C38" s="3" t="s">
        <v>15</v>
      </c>
      <c r="D38" s="3">
        <v>0.87</v>
      </c>
      <c r="E38" s="3">
        <v>6.16</v>
      </c>
      <c r="F38" s="3">
        <v>61.6</v>
      </c>
      <c r="G38" s="3">
        <v>0</v>
      </c>
      <c r="H38" s="3">
        <v>61.6</v>
      </c>
      <c r="I38" s="3">
        <v>0</v>
      </c>
      <c r="K38" s="10">
        <f t="shared" si="1"/>
        <v>0</v>
      </c>
      <c r="L38" s="6">
        <f t="shared" si="0"/>
        <v>0</v>
      </c>
      <c r="N38" s="38"/>
      <c r="O38" s="38"/>
      <c r="P38" s="38"/>
      <c r="Q38" s="38"/>
      <c r="R38" s="38"/>
      <c r="S38" s="38"/>
      <c r="T38" s="38"/>
      <c r="U38" s="38"/>
    </row>
    <row r="39" spans="1:21" ht="15">
      <c r="A39" s="3" t="s">
        <v>79</v>
      </c>
      <c r="B39" s="3">
        <v>2</v>
      </c>
      <c r="C39" s="3" t="s">
        <v>15</v>
      </c>
      <c r="D39" s="3">
        <v>0.88</v>
      </c>
      <c r="E39" s="3">
        <v>6.61</v>
      </c>
      <c r="F39" s="3">
        <v>66.1</v>
      </c>
      <c r="G39" s="3">
        <v>0</v>
      </c>
      <c r="H39" s="3">
        <v>66.1</v>
      </c>
      <c r="I39" s="3">
        <v>0</v>
      </c>
      <c r="K39" s="10">
        <f t="shared" si="1"/>
        <v>0</v>
      </c>
      <c r="L39" s="6">
        <f t="shared" si="0"/>
        <v>0</v>
      </c>
      <c r="N39" s="38"/>
      <c r="O39" s="38"/>
      <c r="P39" s="38"/>
      <c r="Q39" s="38"/>
      <c r="R39" s="38"/>
      <c r="S39" s="38"/>
      <c r="T39" s="38"/>
      <c r="U39" s="38"/>
    </row>
    <row r="40" spans="1:21" ht="15">
      <c r="A40" s="3" t="s">
        <v>79</v>
      </c>
      <c r="B40" s="3">
        <v>3</v>
      </c>
      <c r="C40" s="3" t="s">
        <v>15</v>
      </c>
      <c r="D40" s="3">
        <v>0.88</v>
      </c>
      <c r="E40" s="3">
        <v>6.91</v>
      </c>
      <c r="F40" s="3">
        <v>55.2</v>
      </c>
      <c r="G40" s="3">
        <v>0</v>
      </c>
      <c r="H40" s="3">
        <v>55.2</v>
      </c>
      <c r="I40" s="3">
        <v>0</v>
      </c>
      <c r="K40" s="10">
        <f t="shared" si="1"/>
        <v>0</v>
      </c>
      <c r="L40" s="6">
        <f t="shared" si="0"/>
        <v>0</v>
      </c>
      <c r="N40" s="38"/>
      <c r="O40" s="38"/>
      <c r="P40" s="38"/>
      <c r="Q40" s="38"/>
      <c r="R40" s="38"/>
      <c r="S40" s="38"/>
      <c r="T40" s="38"/>
      <c r="U40" s="38"/>
    </row>
    <row r="41" spans="1:21" ht="15">
      <c r="A41" s="3" t="s">
        <v>80</v>
      </c>
      <c r="B41" s="3">
        <v>1</v>
      </c>
      <c r="C41" s="3" t="s">
        <v>15</v>
      </c>
      <c r="D41" s="3">
        <v>0.88</v>
      </c>
      <c r="E41" s="3">
        <v>7.26</v>
      </c>
      <c r="F41" s="3">
        <v>72.6</v>
      </c>
      <c r="G41" s="3">
        <v>0.1</v>
      </c>
      <c r="H41" s="3">
        <v>72.5</v>
      </c>
      <c r="I41" s="3">
        <v>0</v>
      </c>
      <c r="K41" s="10">
        <f t="shared" si="1"/>
        <v>0.1</v>
      </c>
      <c r="L41" s="6">
        <f t="shared" si="0"/>
        <v>0</v>
      </c>
      <c r="N41" s="38"/>
      <c r="O41" s="38"/>
      <c r="P41" s="38"/>
      <c r="Q41" s="38"/>
      <c r="R41" s="38"/>
      <c r="S41" s="38"/>
      <c r="T41" s="38"/>
      <c r="U41" s="38"/>
    </row>
    <row r="42" spans="1:21" ht="15">
      <c r="A42" s="3" t="s">
        <v>80</v>
      </c>
      <c r="B42" s="3">
        <v>2</v>
      </c>
      <c r="C42" s="3" t="s">
        <v>15</v>
      </c>
      <c r="D42" s="3">
        <v>0.88</v>
      </c>
      <c r="E42" s="3">
        <v>7.59</v>
      </c>
      <c r="F42" s="3">
        <v>75.9</v>
      </c>
      <c r="G42" s="3">
        <v>0.1</v>
      </c>
      <c r="H42" s="3">
        <v>75.8</v>
      </c>
      <c r="I42" s="3">
        <v>0</v>
      </c>
      <c r="K42" s="10">
        <f t="shared" si="1"/>
        <v>0.1</v>
      </c>
      <c r="L42" s="6">
        <f t="shared" si="0"/>
        <v>0</v>
      </c>
      <c r="N42" s="38"/>
      <c r="O42" s="38"/>
      <c r="P42" s="38"/>
      <c r="Q42" s="38"/>
      <c r="R42" s="38"/>
      <c r="S42" s="38"/>
      <c r="T42" s="38"/>
      <c r="U42" s="38"/>
    </row>
    <row r="43" spans="1:21" ht="15">
      <c r="A43" s="3" t="s">
        <v>80</v>
      </c>
      <c r="B43" s="3">
        <v>3</v>
      </c>
      <c r="C43" s="3" t="s">
        <v>15</v>
      </c>
      <c r="D43" s="3">
        <v>0.88</v>
      </c>
      <c r="E43" s="3">
        <v>7.57</v>
      </c>
      <c r="F43" s="3">
        <v>83.3</v>
      </c>
      <c r="G43" s="3">
        <v>0.2</v>
      </c>
      <c r="H43" s="3">
        <v>83</v>
      </c>
      <c r="I43" s="3">
        <v>0</v>
      </c>
      <c r="K43" s="10">
        <f t="shared" si="1"/>
        <v>0.2</v>
      </c>
      <c r="L43" s="6">
        <f t="shared" si="0"/>
        <v>0</v>
      </c>
      <c r="N43" s="38"/>
      <c r="O43" s="38"/>
      <c r="P43" s="38"/>
      <c r="Q43" s="38"/>
      <c r="R43" s="38"/>
      <c r="S43" s="38"/>
      <c r="T43" s="38"/>
      <c r="U43" s="38"/>
    </row>
    <row r="44" spans="1:21" ht="15">
      <c r="A44" s="3" t="s">
        <v>81</v>
      </c>
      <c r="B44" s="3">
        <v>1</v>
      </c>
      <c r="C44" s="3" t="s">
        <v>15</v>
      </c>
      <c r="D44" s="3">
        <v>0.88</v>
      </c>
      <c r="E44" s="3">
        <v>7.53</v>
      </c>
      <c r="F44" s="3">
        <v>75.3</v>
      </c>
      <c r="G44" s="3">
        <v>0.2</v>
      </c>
      <c r="H44" s="3">
        <v>75.1</v>
      </c>
      <c r="I44" s="3">
        <v>0</v>
      </c>
      <c r="K44" s="10">
        <f t="shared" si="1"/>
        <v>0.2</v>
      </c>
      <c r="L44" s="6">
        <f t="shared" si="0"/>
        <v>0</v>
      </c>
      <c r="N44" s="38"/>
      <c r="O44" s="38"/>
      <c r="P44" s="38"/>
      <c r="Q44" s="38"/>
      <c r="R44" s="38"/>
      <c r="S44" s="38"/>
      <c r="T44" s="38"/>
      <c r="U44" s="38"/>
    </row>
    <row r="45" spans="1:21" ht="15">
      <c r="A45" s="3" t="s">
        <v>81</v>
      </c>
      <c r="B45" s="3">
        <v>2</v>
      </c>
      <c r="C45" s="3" t="s">
        <v>15</v>
      </c>
      <c r="D45" s="3">
        <v>0.88</v>
      </c>
      <c r="E45" s="3">
        <v>7.54</v>
      </c>
      <c r="F45" s="3">
        <v>75.4</v>
      </c>
      <c r="G45" s="3">
        <v>0.2</v>
      </c>
      <c r="H45" s="3">
        <v>75.2</v>
      </c>
      <c r="I45" s="3">
        <v>0</v>
      </c>
      <c r="K45" s="10">
        <f t="shared" si="1"/>
        <v>0.2</v>
      </c>
      <c r="L45" s="6">
        <f t="shared" si="0"/>
        <v>0</v>
      </c>
      <c r="N45" s="38"/>
      <c r="O45" s="38"/>
      <c r="P45" s="38"/>
      <c r="Q45" s="38"/>
      <c r="R45" s="38"/>
      <c r="S45" s="38"/>
      <c r="T45" s="38"/>
      <c r="U45" s="38"/>
    </row>
    <row r="46" spans="1:21" ht="15">
      <c r="A46" s="3" t="s">
        <v>81</v>
      </c>
      <c r="B46" s="3">
        <v>3</v>
      </c>
      <c r="C46" s="3" t="s">
        <v>15</v>
      </c>
      <c r="D46" s="3">
        <v>0.88</v>
      </c>
      <c r="E46" s="3">
        <v>7.5</v>
      </c>
      <c r="F46" s="3">
        <v>75</v>
      </c>
      <c r="G46" s="3">
        <v>1.1</v>
      </c>
      <c r="H46" s="3">
        <v>74</v>
      </c>
      <c r="I46" s="3">
        <v>0</v>
      </c>
      <c r="K46" s="10">
        <f t="shared" si="1"/>
        <v>1.1</v>
      </c>
      <c r="L46" s="6">
        <f t="shared" si="0"/>
        <v>0</v>
      </c>
      <c r="N46" s="38"/>
      <c r="O46" s="38"/>
      <c r="P46" s="38"/>
      <c r="Q46" s="38"/>
      <c r="R46" s="38"/>
      <c r="S46" s="38"/>
      <c r="T46" s="38"/>
      <c r="U46" s="38"/>
    </row>
    <row r="47" spans="1:21" ht="15">
      <c r="A47" s="3" t="s">
        <v>82</v>
      </c>
      <c r="B47" s="3">
        <v>1</v>
      </c>
      <c r="C47" s="3" t="s">
        <v>15</v>
      </c>
      <c r="D47" s="3">
        <v>0.88</v>
      </c>
      <c r="E47" s="3">
        <v>7.47</v>
      </c>
      <c r="F47" s="3">
        <v>74.7</v>
      </c>
      <c r="G47" s="3">
        <v>1.8</v>
      </c>
      <c r="H47" s="3">
        <v>72.9</v>
      </c>
      <c r="I47" s="3">
        <v>0</v>
      </c>
      <c r="K47" s="10">
        <f t="shared" si="1"/>
        <v>1.8</v>
      </c>
      <c r="L47" s="6">
        <f t="shared" si="0"/>
        <v>0</v>
      </c>
      <c r="N47" s="38"/>
      <c r="O47" s="38"/>
      <c r="P47" s="38"/>
      <c r="Q47" s="38"/>
      <c r="R47" s="38"/>
      <c r="S47" s="38"/>
      <c r="T47" s="38"/>
      <c r="U47" s="38"/>
    </row>
    <row r="48" spans="1:21" ht="15">
      <c r="A48" s="3" t="s">
        <v>82</v>
      </c>
      <c r="B48" s="3">
        <v>2</v>
      </c>
      <c r="C48" s="3" t="s">
        <v>15</v>
      </c>
      <c r="D48" s="3">
        <v>0.88</v>
      </c>
      <c r="E48" s="3">
        <v>7.44</v>
      </c>
      <c r="F48" s="3">
        <v>74.4</v>
      </c>
      <c r="G48" s="3">
        <v>2.5</v>
      </c>
      <c r="H48" s="3">
        <v>71.8</v>
      </c>
      <c r="I48" s="3">
        <v>0</v>
      </c>
      <c r="K48" s="10">
        <f t="shared" si="1"/>
        <v>2.5</v>
      </c>
      <c r="L48" s="6">
        <f t="shared" si="0"/>
        <v>0</v>
      </c>
      <c r="N48" s="38"/>
      <c r="O48" s="38"/>
      <c r="P48" s="38"/>
      <c r="Q48" s="38"/>
      <c r="R48" s="38"/>
      <c r="S48" s="38"/>
      <c r="T48" s="38"/>
      <c r="U48" s="38"/>
    </row>
    <row r="49" spans="1:21" ht="15">
      <c r="A49" s="3" t="s">
        <v>82</v>
      </c>
      <c r="B49" s="3">
        <v>3</v>
      </c>
      <c r="C49" s="3" t="s">
        <v>15</v>
      </c>
      <c r="D49" s="3">
        <v>0.88</v>
      </c>
      <c r="E49" s="3">
        <v>7.4</v>
      </c>
      <c r="F49" s="3">
        <v>81.4</v>
      </c>
      <c r="G49" s="3">
        <v>4.1</v>
      </c>
      <c r="H49" s="3">
        <v>77.3</v>
      </c>
      <c r="I49" s="3">
        <v>0</v>
      </c>
      <c r="K49" s="10">
        <f t="shared" si="1"/>
        <v>4.1</v>
      </c>
      <c r="L49" s="6">
        <f t="shared" si="0"/>
        <v>0</v>
      </c>
      <c r="N49" s="38"/>
      <c r="O49" s="38"/>
      <c r="P49" s="38"/>
      <c r="Q49" s="38"/>
      <c r="R49" s="38"/>
      <c r="S49" s="38"/>
      <c r="T49" s="38"/>
      <c r="U49" s="38"/>
    </row>
    <row r="50" spans="1:21" ht="15">
      <c r="A50" s="3" t="s">
        <v>83</v>
      </c>
      <c r="B50" s="3">
        <v>1</v>
      </c>
      <c r="C50" s="3" t="s">
        <v>15</v>
      </c>
      <c r="D50" s="3">
        <v>0.88</v>
      </c>
      <c r="E50" s="3">
        <v>7.48</v>
      </c>
      <c r="F50" s="3">
        <v>74.8</v>
      </c>
      <c r="G50" s="3">
        <v>4.2</v>
      </c>
      <c r="H50" s="3">
        <v>70.5</v>
      </c>
      <c r="I50" s="3">
        <v>0</v>
      </c>
      <c r="K50" s="10">
        <f t="shared" si="1"/>
        <v>4.2</v>
      </c>
      <c r="L50" s="6">
        <f t="shared" si="0"/>
        <v>0</v>
      </c>
      <c r="N50" s="38"/>
      <c r="O50" s="38"/>
      <c r="P50" s="38"/>
      <c r="Q50" s="38"/>
      <c r="R50" s="38"/>
      <c r="S50" s="38"/>
      <c r="T50" s="38"/>
      <c r="U50" s="38"/>
    </row>
    <row r="51" spans="1:21" ht="15">
      <c r="A51" s="3" t="s">
        <v>83</v>
      </c>
      <c r="B51" s="3">
        <v>2</v>
      </c>
      <c r="C51" s="3" t="s">
        <v>17</v>
      </c>
      <c r="D51" s="3">
        <v>0.88</v>
      </c>
      <c r="E51" s="3">
        <v>7.5</v>
      </c>
      <c r="F51" s="3">
        <v>75</v>
      </c>
      <c r="G51" s="3">
        <v>5</v>
      </c>
      <c r="H51" s="3">
        <v>70</v>
      </c>
      <c r="I51" s="3">
        <v>0</v>
      </c>
      <c r="K51" s="10">
        <f t="shared" si="1"/>
        <v>5</v>
      </c>
      <c r="L51" s="6">
        <f t="shared" si="0"/>
        <v>0</v>
      </c>
      <c r="N51" s="38"/>
      <c r="O51" s="38"/>
      <c r="P51" s="38"/>
      <c r="Q51" s="38"/>
      <c r="R51" s="38"/>
      <c r="S51" s="38"/>
      <c r="T51" s="38"/>
      <c r="U51" s="38"/>
    </row>
    <row r="52" spans="1:21" ht="15">
      <c r="A52" s="3" t="s">
        <v>83</v>
      </c>
      <c r="B52" s="3">
        <v>3</v>
      </c>
      <c r="C52" s="3" t="s">
        <v>17</v>
      </c>
      <c r="D52" s="3">
        <v>0.88</v>
      </c>
      <c r="E52" s="3">
        <v>6.84</v>
      </c>
      <c r="F52" s="3">
        <v>68.4</v>
      </c>
      <c r="G52" s="3">
        <v>12.5</v>
      </c>
      <c r="H52" s="3">
        <v>55.9</v>
      </c>
      <c r="I52" s="3">
        <v>0</v>
      </c>
      <c r="K52" s="10">
        <f t="shared" si="1"/>
        <v>12.5</v>
      </c>
      <c r="L52" s="6">
        <f t="shared" si="0"/>
        <v>0</v>
      </c>
      <c r="N52" s="38"/>
      <c r="O52" s="38"/>
      <c r="P52" s="38"/>
      <c r="Q52" s="38"/>
      <c r="R52" s="38"/>
      <c r="S52" s="38"/>
      <c r="T52" s="38"/>
      <c r="U52" s="38"/>
    </row>
    <row r="53" spans="1:21" ht="15">
      <c r="A53" s="3" t="s">
        <v>84</v>
      </c>
      <c r="B53" s="3">
        <v>1</v>
      </c>
      <c r="C53" s="3" t="s">
        <v>17</v>
      </c>
      <c r="D53" s="3">
        <v>0.87</v>
      </c>
      <c r="E53" s="3">
        <v>6.12</v>
      </c>
      <c r="F53" s="3">
        <v>61.2</v>
      </c>
      <c r="G53" s="3">
        <v>22.5</v>
      </c>
      <c r="H53" s="3">
        <v>38.7</v>
      </c>
      <c r="I53" s="3">
        <v>0</v>
      </c>
      <c r="K53" s="10">
        <f t="shared" si="1"/>
        <v>22.5</v>
      </c>
      <c r="L53" s="6">
        <f t="shared" si="0"/>
        <v>0</v>
      </c>
      <c r="N53" s="38"/>
      <c r="O53" s="38"/>
      <c r="P53" s="38"/>
      <c r="Q53" s="38"/>
      <c r="R53" s="38"/>
      <c r="S53" s="38"/>
      <c r="T53" s="38"/>
      <c r="U53" s="38"/>
    </row>
    <row r="54" spans="1:21" ht="15">
      <c r="A54" s="3" t="s">
        <v>84</v>
      </c>
      <c r="B54" s="3">
        <v>2</v>
      </c>
      <c r="C54" s="3" t="s">
        <v>17</v>
      </c>
      <c r="D54" s="3">
        <v>0.87</v>
      </c>
      <c r="E54" s="3">
        <v>5.52</v>
      </c>
      <c r="F54" s="3">
        <v>55.2</v>
      </c>
      <c r="G54" s="3">
        <v>30.1</v>
      </c>
      <c r="H54" s="3">
        <v>25.1</v>
      </c>
      <c r="I54" s="3">
        <v>0</v>
      </c>
      <c r="K54" s="10">
        <f t="shared" si="1"/>
        <v>30.1</v>
      </c>
      <c r="L54" s="6">
        <f t="shared" si="0"/>
        <v>0</v>
      </c>
      <c r="N54" s="38"/>
      <c r="O54" s="38"/>
      <c r="P54" s="38"/>
      <c r="Q54" s="38"/>
      <c r="R54" s="38"/>
      <c r="S54" s="38"/>
      <c r="T54" s="38"/>
      <c r="U54" s="38"/>
    </row>
    <row r="55" spans="1:21" ht="15">
      <c r="A55" s="3" t="s">
        <v>84</v>
      </c>
      <c r="B55" s="3">
        <v>3</v>
      </c>
      <c r="C55" s="3" t="s">
        <v>17</v>
      </c>
      <c r="D55" s="3">
        <v>0.87</v>
      </c>
      <c r="E55" s="3">
        <v>5.17</v>
      </c>
      <c r="F55" s="3">
        <v>56.8</v>
      </c>
      <c r="G55" s="3">
        <v>30.2</v>
      </c>
      <c r="H55" s="3">
        <v>26.7</v>
      </c>
      <c r="I55" s="3">
        <v>0</v>
      </c>
      <c r="K55" s="10">
        <f t="shared" si="1"/>
        <v>30.2</v>
      </c>
      <c r="L55" s="6">
        <f t="shared" si="0"/>
        <v>0</v>
      </c>
      <c r="N55" s="38"/>
      <c r="O55" s="38"/>
      <c r="P55" s="38"/>
      <c r="Q55" s="38"/>
      <c r="R55" s="38"/>
      <c r="S55" s="38"/>
      <c r="T55" s="38"/>
      <c r="U55" s="38"/>
    </row>
    <row r="56" spans="1:21" ht="15">
      <c r="A56" s="3" t="s">
        <v>12</v>
      </c>
      <c r="B56" s="3">
        <v>1</v>
      </c>
      <c r="C56" s="3" t="s">
        <v>17</v>
      </c>
      <c r="D56" s="3">
        <v>0.87</v>
      </c>
      <c r="E56" s="3">
        <v>4.7</v>
      </c>
      <c r="F56" s="3">
        <v>14.1</v>
      </c>
      <c r="G56" s="3">
        <v>9.2</v>
      </c>
      <c r="H56" s="3">
        <v>0</v>
      </c>
      <c r="I56" s="3">
        <v>0</v>
      </c>
      <c r="K56" s="11">
        <f t="shared" si="1"/>
        <v>9.2</v>
      </c>
      <c r="L56" s="8">
        <f t="shared" si="0"/>
        <v>0</v>
      </c>
      <c r="N56" s="38"/>
      <c r="O56" s="38"/>
      <c r="P56" s="38"/>
      <c r="Q56" s="38"/>
      <c r="R56" s="38"/>
      <c r="S56" s="38"/>
      <c r="T56" s="38"/>
      <c r="U56" s="38"/>
    </row>
    <row r="57" spans="1:21" ht="15">
      <c r="A57" s="3"/>
      <c r="B57" s="3"/>
      <c r="C57" s="3"/>
      <c r="D57" s="3"/>
      <c r="E57" s="3"/>
      <c r="F57" s="3"/>
      <c r="G57" s="3"/>
      <c r="I57" s="3"/>
      <c r="J57" s="1"/>
      <c r="K57" s="52"/>
      <c r="L57" s="52"/>
      <c r="M57" s="1"/>
      <c r="N57" s="38"/>
      <c r="O57" s="38"/>
      <c r="P57" s="38"/>
      <c r="Q57" s="38"/>
      <c r="R57" s="38"/>
      <c r="S57" s="38"/>
      <c r="T57" s="38"/>
      <c r="U57" s="38"/>
    </row>
    <row r="58" spans="1:21" ht="15">
      <c r="A58" s="3"/>
      <c r="B58" s="3"/>
      <c r="C58" s="3"/>
      <c r="D58" s="3"/>
      <c r="E58" s="3"/>
      <c r="F58" s="3">
        <v>2218.1</v>
      </c>
      <c r="G58" s="3">
        <v>276.1</v>
      </c>
      <c r="H58" s="3">
        <v>1925.7</v>
      </c>
      <c r="I58" s="3">
        <f>SUM(I20:I56)</f>
        <v>0</v>
      </c>
      <c r="K58" s="16">
        <f>SUM(K20:K56)</f>
        <v>275.99999999999994</v>
      </c>
      <c r="L58" s="16">
        <f>SUM(L20:L56)</f>
        <v>0</v>
      </c>
      <c r="N58" s="39" t="s">
        <v>27</v>
      </c>
      <c r="O58" s="38"/>
      <c r="P58" s="38"/>
      <c r="Q58" s="38"/>
      <c r="R58" s="38"/>
      <c r="S58" s="38"/>
      <c r="T58" s="38"/>
      <c r="U58" s="38"/>
    </row>
    <row r="59" spans="14:21" ht="15">
      <c r="N59" s="41" t="s">
        <v>99</v>
      </c>
      <c r="O59" s="38"/>
      <c r="P59" s="38"/>
      <c r="Q59" s="38"/>
      <c r="R59" s="38"/>
      <c r="S59" s="38"/>
      <c r="T59" s="38"/>
      <c r="U59" s="38"/>
    </row>
    <row r="60" ht="15">
      <c r="N60" s="3"/>
    </row>
    <row r="61" spans="1:11" ht="15">
      <c r="A61" s="19" t="s">
        <v>19</v>
      </c>
      <c r="B61" s="3">
        <f>K58</f>
        <v>275.99999999999994</v>
      </c>
      <c r="C61" s="3" t="s">
        <v>65</v>
      </c>
      <c r="D61" s="3"/>
      <c r="E61" s="3"/>
      <c r="F61" s="3"/>
      <c r="G61" s="3"/>
      <c r="I61" s="3"/>
      <c r="J61" s="3"/>
      <c r="K61" s="3"/>
    </row>
    <row r="62" spans="1:12" ht="15">
      <c r="A62" s="3" t="s">
        <v>20</v>
      </c>
      <c r="B62" s="3">
        <f>L58</f>
        <v>0</v>
      </c>
      <c r="C62" s="3" t="s">
        <v>65</v>
      </c>
      <c r="D62" s="38"/>
      <c r="E62" s="38"/>
      <c r="F62" s="38"/>
      <c r="G62" s="38"/>
      <c r="H62" s="38"/>
      <c r="I62" s="38"/>
      <c r="J62" s="38"/>
      <c r="K62" s="38"/>
      <c r="L62" s="38"/>
    </row>
    <row r="63" spans="1:12" ht="15">
      <c r="A63" s="14" t="s">
        <v>34</v>
      </c>
      <c r="B63" s="15">
        <f>B61+B62</f>
        <v>275.99999999999994</v>
      </c>
      <c r="C63" s="3" t="s">
        <v>65</v>
      </c>
      <c r="D63" s="39" t="s">
        <v>42</v>
      </c>
      <c r="E63" s="38"/>
      <c r="F63" s="38"/>
      <c r="G63" s="38"/>
      <c r="H63" s="38"/>
      <c r="I63" s="38"/>
      <c r="J63" s="38"/>
      <c r="K63" s="38"/>
      <c r="L63" s="38"/>
    </row>
    <row r="64" spans="1:12" ht="15">
      <c r="A64" s="3"/>
      <c r="B64" s="3"/>
      <c r="C64" s="3"/>
      <c r="D64" s="39"/>
      <c r="E64" s="38"/>
      <c r="F64" s="38"/>
      <c r="G64" s="38"/>
      <c r="H64" s="38"/>
      <c r="I64" s="38"/>
      <c r="J64" s="38"/>
      <c r="K64" s="38"/>
      <c r="L64" s="38"/>
    </row>
    <row r="65" spans="1:12" ht="15">
      <c r="A65" s="20" t="s">
        <v>35</v>
      </c>
      <c r="B65" s="21">
        <f>B61*10</f>
        <v>2759.9999999999995</v>
      </c>
      <c r="C65" s="3" t="s">
        <v>63</v>
      </c>
      <c r="D65" s="39" t="s">
        <v>46</v>
      </c>
      <c r="E65" s="38"/>
      <c r="F65" s="38"/>
      <c r="G65" s="38"/>
      <c r="H65" s="38"/>
      <c r="I65" s="38"/>
      <c r="J65" s="38"/>
      <c r="K65" s="38"/>
      <c r="L65" s="38"/>
    </row>
    <row r="66" spans="1:12" ht="15">
      <c r="A66" s="5" t="s">
        <v>36</v>
      </c>
      <c r="B66" s="6">
        <f>B62*10</f>
        <v>0</v>
      </c>
      <c r="C66" s="3" t="s">
        <v>63</v>
      </c>
      <c r="D66" s="38" t="s">
        <v>47</v>
      </c>
      <c r="E66" s="38"/>
      <c r="F66" s="38"/>
      <c r="G66" s="38"/>
      <c r="H66" s="38"/>
      <c r="I66" s="38"/>
      <c r="J66" s="38"/>
      <c r="K66" s="38"/>
      <c r="L66" s="38"/>
    </row>
    <row r="67" spans="1:12" ht="15">
      <c r="A67" s="7" t="s">
        <v>37</v>
      </c>
      <c r="B67" s="8">
        <f>B65+B66</f>
        <v>2759.9999999999995</v>
      </c>
      <c r="C67" s="3" t="s">
        <v>63</v>
      </c>
      <c r="D67" s="39" t="s">
        <v>48</v>
      </c>
      <c r="E67" s="38"/>
      <c r="F67" s="38"/>
      <c r="G67" s="38"/>
      <c r="H67" s="38"/>
      <c r="I67" s="38"/>
      <c r="J67" s="38"/>
      <c r="K67" s="38"/>
      <c r="L67" s="38"/>
    </row>
    <row r="68" spans="1:12" ht="15">
      <c r="A68" s="3"/>
      <c r="B68" s="3"/>
      <c r="C68" s="3"/>
      <c r="D68" s="39"/>
      <c r="E68" s="38"/>
      <c r="F68" s="38"/>
      <c r="G68" s="38"/>
      <c r="H68" s="38"/>
      <c r="I68" s="38"/>
      <c r="J68" s="38"/>
      <c r="K68" s="38"/>
      <c r="L68" s="38"/>
    </row>
    <row r="69" spans="1:12" ht="15">
      <c r="A69" s="3" t="s">
        <v>38</v>
      </c>
      <c r="B69" s="3">
        <v>3</v>
      </c>
      <c r="C69" s="3" t="s">
        <v>64</v>
      </c>
      <c r="D69" s="41" t="s">
        <v>53</v>
      </c>
      <c r="E69" s="38"/>
      <c r="F69" s="38"/>
      <c r="G69" s="38"/>
      <c r="H69" s="38"/>
      <c r="I69" s="38"/>
      <c r="J69" s="39"/>
      <c r="K69" s="38"/>
      <c r="L69" s="38"/>
    </row>
    <row r="70" spans="1:12" ht="15">
      <c r="A70" s="3"/>
      <c r="B70" s="3"/>
      <c r="C70" s="3"/>
      <c r="D70" s="38"/>
      <c r="E70" s="38"/>
      <c r="F70" s="38"/>
      <c r="G70" s="38"/>
      <c r="H70" s="38"/>
      <c r="I70" s="38"/>
      <c r="J70" s="38"/>
      <c r="K70" s="38"/>
      <c r="L70" s="38"/>
    </row>
    <row r="71" spans="1:12" ht="15">
      <c r="A71" s="20" t="s">
        <v>39</v>
      </c>
      <c r="B71" s="23">
        <f>B65/$B$69</f>
        <v>919.9999999999999</v>
      </c>
      <c r="C71" s="3" t="s">
        <v>59</v>
      </c>
      <c r="D71" s="38" t="s">
        <v>45</v>
      </c>
      <c r="E71" s="38"/>
      <c r="F71" s="38"/>
      <c r="G71" s="38"/>
      <c r="H71" s="38"/>
      <c r="I71" s="38"/>
      <c r="J71" s="38"/>
      <c r="K71" s="38"/>
      <c r="L71" s="38"/>
    </row>
    <row r="72" spans="1:12" ht="15">
      <c r="A72" s="5" t="s">
        <v>40</v>
      </c>
      <c r="B72" s="24">
        <f>B66/$B$37</f>
        <v>0</v>
      </c>
      <c r="C72" s="3" t="s">
        <v>59</v>
      </c>
      <c r="D72" s="38" t="s">
        <v>44</v>
      </c>
      <c r="E72" s="38"/>
      <c r="F72" s="38"/>
      <c r="G72" s="38"/>
      <c r="H72" s="38"/>
      <c r="I72" s="38"/>
      <c r="J72" s="38"/>
      <c r="K72" s="38"/>
      <c r="L72" s="38"/>
    </row>
    <row r="73" spans="1:12" ht="15">
      <c r="A73" s="27" t="s">
        <v>41</v>
      </c>
      <c r="B73" s="28">
        <f>SUM(B71:B72)</f>
        <v>919.9999999999999</v>
      </c>
      <c r="C73" s="3" t="s">
        <v>59</v>
      </c>
      <c r="D73" s="38" t="s">
        <v>43</v>
      </c>
      <c r="E73" s="38"/>
      <c r="F73" s="38"/>
      <c r="G73" s="38"/>
      <c r="H73" s="38"/>
      <c r="I73" s="38"/>
      <c r="J73" s="38"/>
      <c r="K73" s="38"/>
      <c r="L73" s="38"/>
    </row>
    <row r="74" spans="1:11" ht="15">
      <c r="A74" s="3"/>
      <c r="B74" s="3"/>
      <c r="C74" s="3"/>
      <c r="D74" s="3"/>
      <c r="E74" s="3"/>
      <c r="F74" s="3"/>
      <c r="G74" s="3"/>
      <c r="I74" s="3"/>
      <c r="J74" s="3"/>
      <c r="K74" s="3"/>
    </row>
    <row r="75" spans="2:12" ht="15">
      <c r="B75" s="26"/>
      <c r="C75" s="26"/>
      <c r="D75" s="39" t="s">
        <v>88</v>
      </c>
      <c r="E75" s="38"/>
      <c r="F75" s="38"/>
      <c r="G75" s="38"/>
      <c r="H75" s="38"/>
      <c r="I75" s="38"/>
      <c r="J75" s="38"/>
      <c r="K75" s="38"/>
      <c r="L75" s="38"/>
    </row>
    <row r="76" spans="1:12" ht="15">
      <c r="A76" s="3"/>
      <c r="B76" s="3"/>
      <c r="C76" s="1"/>
      <c r="D76" s="38"/>
      <c r="E76" s="38"/>
      <c r="F76" s="38"/>
      <c r="G76" s="38"/>
      <c r="H76" s="38"/>
      <c r="I76" s="38"/>
      <c r="J76" s="38"/>
      <c r="K76" s="38"/>
      <c r="L76" s="38"/>
    </row>
    <row r="77" spans="1:12" ht="15">
      <c r="A77" t="s">
        <v>94</v>
      </c>
      <c r="B77" s="36">
        <f>B73*D13</f>
        <v>13799.999999999998</v>
      </c>
      <c r="C77" t="s">
        <v>61</v>
      </c>
      <c r="D77" s="38" t="s">
        <v>92</v>
      </c>
      <c r="E77" s="38"/>
      <c r="F77" s="38"/>
      <c r="G77" s="38"/>
      <c r="H77" s="38"/>
      <c r="I77" s="38"/>
      <c r="J77" s="38"/>
      <c r="K77" s="38"/>
      <c r="L77" s="38"/>
    </row>
    <row r="79" spans="1:7" ht="47.25" customHeight="1">
      <c r="A79" s="54" t="s">
        <v>89</v>
      </c>
      <c r="B79" s="29" t="s">
        <v>58</v>
      </c>
      <c r="C79" s="31" t="s">
        <v>56</v>
      </c>
      <c r="D79" s="32" t="s">
        <v>57</v>
      </c>
      <c r="E79" s="31" t="s">
        <v>72</v>
      </c>
      <c r="F79" s="33" t="s">
        <v>57</v>
      </c>
      <c r="G79" s="31" t="s">
        <v>93</v>
      </c>
    </row>
    <row r="80" spans="1:7" ht="30">
      <c r="A80" s="55"/>
      <c r="B80" s="34"/>
      <c r="C80" s="35" t="s">
        <v>86</v>
      </c>
      <c r="D80" s="35"/>
      <c r="E80" s="35" t="s">
        <v>86</v>
      </c>
      <c r="F80" s="35"/>
      <c r="G80" s="35" t="s">
        <v>87</v>
      </c>
    </row>
    <row r="82" spans="1:9" ht="36" customHeight="1">
      <c r="A82" s="54" t="s">
        <v>89</v>
      </c>
      <c r="B82" s="29" t="s">
        <v>58</v>
      </c>
      <c r="C82" s="48">
        <f>D11</f>
        <v>83.3</v>
      </c>
      <c r="D82" s="32" t="s">
        <v>57</v>
      </c>
      <c r="E82" s="48">
        <f>D12</f>
        <v>15.3</v>
      </c>
      <c r="F82" s="33" t="s">
        <v>57</v>
      </c>
      <c r="G82" s="50">
        <f>B77</f>
        <v>13799.999999999998</v>
      </c>
      <c r="I82" t="s">
        <v>91</v>
      </c>
    </row>
    <row r="83" spans="1:7" ht="35.25" customHeight="1">
      <c r="A83" s="55"/>
      <c r="B83" s="34"/>
      <c r="C83" s="49">
        <f>D10</f>
        <v>0.8</v>
      </c>
      <c r="D83" s="35"/>
      <c r="E83" s="49">
        <f>D10</f>
        <v>0.8</v>
      </c>
      <c r="F83" s="35"/>
      <c r="G83" s="49">
        <f>D10</f>
        <v>0.8</v>
      </c>
    </row>
    <row r="85" spans="2:9" ht="15">
      <c r="B85" s="29" t="s">
        <v>58</v>
      </c>
      <c r="C85" s="51">
        <f>(C82/C83)+(E82/E83)+(G82/G83)</f>
        <v>17373.249999999996</v>
      </c>
      <c r="D85" t="s">
        <v>59</v>
      </c>
      <c r="I85" t="s">
        <v>95</v>
      </c>
    </row>
  </sheetData>
  <sheetProtection/>
  <mergeCells count="2">
    <mergeCell ref="A82:A83"/>
    <mergeCell ref="A79:A80"/>
  </mergeCells>
  <printOptions/>
  <pageMargins left="0.7" right="0.7" top="0.75" bottom="0.75" header="0.3" footer="0.3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</dc:creator>
  <cp:keywords/>
  <dc:description/>
  <cp:lastModifiedBy>Lenovo User</cp:lastModifiedBy>
  <cp:lastPrinted>2011-11-15T08:25:49Z</cp:lastPrinted>
  <dcterms:created xsi:type="dcterms:W3CDTF">2011-08-02T08:35:58Z</dcterms:created>
  <dcterms:modified xsi:type="dcterms:W3CDTF">2012-04-17T13:44:58Z</dcterms:modified>
  <cp:category/>
  <cp:version/>
  <cp:contentType/>
  <cp:contentStatus/>
</cp:coreProperties>
</file>